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-my.sharepoint.com/personal/pamela_ortizsa_arcacontal_com/Documents/AC/2022/1. Reportes Trimestrales/1T21/Tablas/"/>
    </mc:Choice>
  </mc:AlternateContent>
  <xr:revisionPtr revIDLastSave="66" documentId="8_{576D3D00-1601-4E7E-B44E-988FA2977ACE}" xr6:coauthVersionLast="41" xr6:coauthVersionMax="47" xr10:uidLastSave="{FBDD9271-40AD-4C30-BDC4-44FAADAF4476}"/>
  <bookViews>
    <workbookView xWindow="-120" yWindow="-120" windowWidth="24240" windowHeight="13140" tabRatio="849" xr2:uid="{00000000-000D-0000-FFFF-FFFF00000000}"/>
  </bookViews>
  <sheets>
    <sheet name="Summary" sheetId="9" r:id="rId1"/>
    <sheet name="Consolidated" sheetId="1" r:id="rId2"/>
    <sheet name="US" sheetId="22" r:id="rId3"/>
    <sheet name="MX" sheetId="2" r:id="rId4"/>
    <sheet name="SA" sheetId="3" r:id="rId5"/>
    <sheet name="PL" sheetId="21" r:id="rId6"/>
    <sheet name="BS" sheetId="5" r:id="rId7"/>
    <sheet name="Debt" sheetId="15" r:id="rId8"/>
    <sheet name="CF" sheetId="8" r:id="rId9"/>
    <sheet name="FX" sheetId="19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E29" i="20" l="1"/>
  <c r="G29" i="20" l="1"/>
  <c r="F29" i="20"/>
  <c r="D29" i="3" l="1"/>
  <c r="E31" i="3"/>
  <c r="F31" i="3" l="1"/>
  <c r="H33" i="3" l="1"/>
  <c r="F30" i="3"/>
  <c r="H34" i="3"/>
  <c r="E30" i="3" l="1"/>
  <c r="D29" i="20" l="1"/>
  <c r="C29" i="20"/>
  <c r="D28" i="20" l="1"/>
  <c r="E28" i="20"/>
  <c r="C28" i="20" l="1"/>
  <c r="G28" i="20"/>
  <c r="H28" i="20"/>
  <c r="F28" i="20"/>
</calcChain>
</file>

<file path=xl/sharedStrings.xml><?xml version="1.0" encoding="utf-8"?>
<sst xmlns="http://schemas.openxmlformats.org/spreadsheetml/2006/main" count="312" uniqueCount="179">
  <si>
    <t xml:space="preserve">DATA IN MILLIONS OF MEXICAN PESOS 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</si>
  <si>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</si>
  <si>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</si>
  <si>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</si>
  <si>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</si>
  <si>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</si>
  <si>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</si>
  <si>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</si>
  <si>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</si>
  <si>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>Total Volume</t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</si>
  <si>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</si>
  <si>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</si>
  <si>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</si>
  <si>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</si>
  <si>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</si>
  <si>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</si>
  <si>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</si>
  <si>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</si>
  <si>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</si>
  <si>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</si>
  <si>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</si>
  <si>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</si>
  <si>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-50 bp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</si>
  <si>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</si>
  <si>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</si>
  <si>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</si>
  <si>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 xml:space="preserve">TABLE 4: UNITED STATES DATA </t>
  </si>
  <si>
    <t>Volume by Category (MUC)</t>
  </si>
  <si>
    <t>Mix (%)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</si>
  <si>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</si>
  <si>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</si>
  <si>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</si>
  <si>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>10 bp</t>
  </si>
  <si>
    <t xml:space="preserve">** Includes teas, isotonics, energy drinks, juices, nectars, and fruit beverages. </t>
  </si>
  <si>
    <t>TABLE 3: MEXICO DATA</t>
  </si>
  <si>
    <t>Volume excluding jug</t>
  </si>
  <si>
    <t>Returnable</t>
  </si>
  <si>
    <t>Non Returnable</t>
  </si>
  <si>
    <t>-150 bp</t>
  </si>
  <si>
    <t xml:space="preserve">TABLE 4: SOUTH AMERICA DATA </t>
  </si>
  <si>
    <t>70 bp</t>
  </si>
  <si>
    <t>Arca Continental, S.A.B. de C.V. and Subsidiaries</t>
  </si>
  <si>
    <t xml:space="preserve">Consolidated Income Statement </t>
  </si>
  <si>
    <t>(millions of Mexican pesos)</t>
  </si>
  <si>
    <t>Variation</t>
  </si>
  <si>
    <t>Variación</t>
  </si>
  <si>
    <t>MM MXP</t>
  </si>
  <si>
    <t>%</t>
  </si>
  <si>
    <t>Ene - Sep '18</t>
  </si>
  <si>
    <t>Ene - Sep '17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</si>
  <si>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</si>
  <si>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</si>
  <si>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</si>
  <si>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</si>
  <si>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</si>
  <si>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</si>
  <si>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</si>
  <si>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</si>
  <si>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</si>
  <si>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</si>
  <si>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</si>
  <si>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</si>
  <si>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</si>
  <si>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</si>
  <si>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</si>
  <si>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</si>
  <si>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</si>
  <si>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</si>
  <si>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</si>
  <si>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</si>
  <si>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</si>
  <si>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</si>
  <si>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</si>
  <si>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</si>
  <si>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</si>
  <si>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</si>
  <si>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</si>
  <si>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</si>
  <si>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</si>
  <si>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</si>
  <si>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</si>
  <si>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</si>
  <si>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</si>
  <si>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</si>
  <si>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</si>
  <si>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</si>
  <si>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</si>
  <si>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</si>
  <si>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</si>
  <si>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</si>
  <si>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</si>
  <si>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</si>
  <si>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</si>
  <si>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</si>
  <si>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</si>
  <si>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</si>
  <si>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</si>
  <si>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</si>
  <si>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</si>
  <si>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</si>
  <si>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</si>
  <si>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</si>
  <si>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</si>
  <si>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</si>
  <si>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…</t>
  </si>
  <si>
    <t>Total</t>
  </si>
  <si>
    <t>Debt Maturity Profile</t>
  </si>
  <si>
    <t>% of Total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</si>
  <si>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</si>
  <si>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</si>
  <si>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</si>
  <si>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</si>
  <si>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</si>
  <si>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</si>
  <si>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</si>
  <si>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</si>
  <si>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</si>
  <si>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</si>
  <si>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</si>
  <si>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</si>
  <si>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</si>
  <si>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</si>
  <si>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</si>
  <si>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</si>
  <si>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cash flow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</si>
  <si>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</si>
  <si>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</si>
  <si>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</si>
  <si>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</si>
  <si>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</si>
  <si>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</si>
  <si>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</si>
  <si>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</si>
  <si>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</si>
  <si>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</si>
  <si>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</si>
  <si>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</si>
  <si>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</si>
  <si>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</si>
  <si>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</si>
  <si>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</si>
  <si>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</si>
  <si>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</si>
  <si>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</si>
  <si>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</si>
  <si>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</si>
  <si>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</si>
  <si>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</si>
  <si>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</si>
  <si>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</si>
  <si>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</si>
  <si>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</si>
  <si>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</si>
  <si>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Investment in associated companies</t>
  </si>
  <si>
    <t>Credit Rating</t>
  </si>
  <si>
    <t>Local</t>
  </si>
  <si>
    <t>Global</t>
  </si>
  <si>
    <t>Outlook</t>
  </si>
  <si>
    <t>Fitch</t>
  </si>
  <si>
    <t>AAA(mex)</t>
  </si>
  <si>
    <t>A</t>
  </si>
  <si>
    <t>Stable</t>
  </si>
  <si>
    <t>Moody's</t>
  </si>
  <si>
    <t>Aaa.mx</t>
  </si>
  <si>
    <t>A2</t>
  </si>
  <si>
    <t>Negative</t>
  </si>
  <si>
    <t>S&amp;P</t>
  </si>
  <si>
    <t>mxAAA</t>
  </si>
  <si>
    <t>-</t>
  </si>
  <si>
    <t>Information by Segments 1Q22</t>
  </si>
  <si>
    <t>March 31</t>
  </si>
  <si>
    <t>Information by Segments 1Q21</t>
  </si>
  <si>
    <t>1Q22</t>
  </si>
  <si>
    <t>1Q21</t>
  </si>
  <si>
    <t>Jan-Mar'22</t>
  </si>
  <si>
    <t>Jan-Mar'21</t>
  </si>
  <si>
    <t>4Q21</t>
  </si>
  <si>
    <t>as of March 31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</si>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</sst>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9" formatCode="#,##0.0_ ;\-#,##0.0\ 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169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5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/>
    <xf numFmtId="3" fontId="0" fillId="0" borderId="0" xfId="0" applyNumberFormat="1" applyAlignment="1">
      <alignment horizontal="center"/>
    </xf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6" fillId="0" borderId="0" xfId="0" applyFont="1"/>
    <xf numFmtId="166" fontId="17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3" fillId="0" borderId="0" xfId="60" applyFont="1"/>
    <xf numFmtId="165" fontId="28" fillId="0" borderId="0" xfId="60" applyFont="1"/>
    <xf numFmtId="165" fontId="29" fillId="0" borderId="0" xfId="60" applyFont="1" applyAlignment="1">
      <alignment horizontal="center"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65" fontId="35" fillId="0" borderId="0" xfId="60" applyFont="1"/>
    <xf numFmtId="165" fontId="36" fillId="0" borderId="0" xfId="60" applyFont="1" applyAlignment="1">
      <alignment vertical="top"/>
    </xf>
    <xf numFmtId="165" fontId="32" fillId="0" borderId="0" xfId="60" applyFont="1"/>
    <xf numFmtId="165" fontId="37" fillId="0" borderId="0" xfId="60" applyFont="1"/>
    <xf numFmtId="165" fontId="29" fillId="0" borderId="0" xfId="60" applyFont="1"/>
    <xf numFmtId="165" fontId="34" fillId="0" borderId="0" xfId="6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66" fontId="28" fillId="0" borderId="0" xfId="0" applyNumberFormat="1" applyFont="1" applyAlignment="1">
      <alignment horizontal="center"/>
    </xf>
    <xf numFmtId="172" fontId="28" fillId="0" borderId="2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69" fontId="28" fillId="0" borderId="0" xfId="0" applyNumberFormat="1" applyFont="1"/>
    <xf numFmtId="0" fontId="45" fillId="0" borderId="0" xfId="0" applyFont="1"/>
    <xf numFmtId="0" fontId="46" fillId="0" borderId="0" xfId="0" applyFont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169" fontId="28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8" fillId="0" borderId="0" xfId="0" applyNumberFormat="1" applyFont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35" fillId="0" borderId="0" xfId="0" applyFont="1"/>
    <xf numFmtId="0" fontId="50" fillId="0" borderId="0" xfId="0" applyFont="1" applyAlignment="1">
      <alignment horizontal="center" vertical="top"/>
    </xf>
    <xf numFmtId="0" fontId="51" fillId="0" borderId="0" xfId="0" applyFont="1" applyAlignment="1">
      <alignment horizontal="center" vertical="top"/>
    </xf>
    <xf numFmtId="0" fontId="52" fillId="0" borderId="0" xfId="0" applyFont="1"/>
    <xf numFmtId="37" fontId="28" fillId="0" borderId="0" xfId="0" applyNumberFormat="1" applyFont="1"/>
    <xf numFmtId="165" fontId="28" fillId="0" borderId="0" xfId="87" applyFont="1"/>
    <xf numFmtId="165" fontId="42" fillId="0" borderId="0" xfId="87" applyFont="1" applyAlignment="1">
      <alignment horizontal="left" vertical="top"/>
    </xf>
    <xf numFmtId="175" fontId="28" fillId="0" borderId="0" xfId="1" applyNumberFormat="1" applyFont="1"/>
    <xf numFmtId="0" fontId="22" fillId="0" borderId="0" xfId="6" applyFont="1"/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170" fontId="28" fillId="0" borderId="0" xfId="2" applyNumberFormat="1" applyFont="1" applyAlignment="1">
      <alignment horizontal="center"/>
    </xf>
    <xf numFmtId="10" fontId="28" fillId="0" borderId="0" xfId="2" applyNumberFormat="1" applyFont="1"/>
    <xf numFmtId="3" fontId="28" fillId="0" borderId="0" xfId="0" applyNumberFormat="1" applyFont="1"/>
    <xf numFmtId="0" fontId="38" fillId="0" borderId="0" xfId="0" applyFont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37" fontId="2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3" fontId="40" fillId="0" borderId="0" xfId="60" applyNumberFormat="1" applyFont="1" applyAlignment="1">
      <alignment horizontal="center" vertical="center"/>
    </xf>
    <xf numFmtId="170" fontId="57" fillId="0" borderId="0" xfId="90" applyNumberFormat="1" applyFont="1" applyFill="1" applyBorder="1" applyAlignment="1">
      <alignment horizontal="center" vertical="center"/>
    </xf>
    <xf numFmtId="0" fontId="22" fillId="0" borderId="0" xfId="89" applyFont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Alignment="1">
      <alignment horizontal="center" vertical="center"/>
    </xf>
    <xf numFmtId="0" fontId="55" fillId="0" borderId="0" xfId="0" applyFont="1" applyAlignment="1">
      <alignment vertical="top" wrapText="1"/>
    </xf>
    <xf numFmtId="171" fontId="21" fillId="0" borderId="0" xfId="4" applyNumberFormat="1" applyFont="1" applyBorder="1" applyAlignment="1">
      <alignment horizontal="center" vertical="center"/>
    </xf>
    <xf numFmtId="170" fontId="57" fillId="0" borderId="0" xfId="90" applyNumberFormat="1" applyFont="1" applyBorder="1" applyAlignment="1">
      <alignment horizontal="center" vertical="center"/>
    </xf>
    <xf numFmtId="165" fontId="41" fillId="0" borderId="0" xfId="87" applyFont="1" applyAlignment="1">
      <alignment vertical="center"/>
    </xf>
    <xf numFmtId="37" fontId="28" fillId="0" borderId="0" xfId="87" applyNumberFormat="1" applyFont="1" applyAlignment="1">
      <alignment horizontal="center" vertical="center"/>
    </xf>
    <xf numFmtId="37" fontId="28" fillId="0" borderId="0" xfId="1" applyNumberFormat="1" applyFont="1" applyBorder="1" applyAlignment="1">
      <alignment horizontal="center" vertical="center"/>
    </xf>
    <xf numFmtId="37" fontId="28" fillId="0" borderId="0" xfId="1" applyNumberFormat="1" applyFont="1" applyFill="1" applyBorder="1" applyAlignment="1">
      <alignment horizontal="center" vertical="center"/>
    </xf>
    <xf numFmtId="165" fontId="28" fillId="0" borderId="0" xfId="87" applyFont="1" applyAlignment="1">
      <alignment horizontal="center"/>
    </xf>
    <xf numFmtId="37" fontId="29" fillId="0" borderId="0" xfId="0" applyNumberFormat="1" applyFont="1" applyAlignment="1">
      <alignment horizontal="center" vertical="center"/>
    </xf>
    <xf numFmtId="0" fontId="63" fillId="0" borderId="0" xfId="0" applyFont="1"/>
    <xf numFmtId="0" fontId="62" fillId="0" borderId="0" xfId="0" applyFont="1" applyAlignment="1">
      <alignment horizontal="left" vertical="center"/>
    </xf>
    <xf numFmtId="165" fontId="28" fillId="0" borderId="16" xfId="87" applyFont="1" applyBorder="1" applyAlignment="1">
      <alignment vertical="center"/>
    </xf>
    <xf numFmtId="165" fontId="28" fillId="0" borderId="0" xfId="87" applyFont="1" applyAlignment="1">
      <alignment vertical="center"/>
    </xf>
    <xf numFmtId="165" fontId="66" fillId="0" borderId="0" xfId="87" applyFont="1" applyAlignment="1">
      <alignment vertical="center"/>
    </xf>
    <xf numFmtId="165" fontId="28" fillId="0" borderId="15" xfId="87" applyFont="1" applyBorder="1" applyAlignment="1">
      <alignment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Border="1" applyAlignment="1">
      <alignment horizontal="center" vertical="center"/>
    </xf>
    <xf numFmtId="3" fontId="40" fillId="0" borderId="28" xfId="60" applyNumberFormat="1" applyFont="1" applyBorder="1" applyAlignment="1">
      <alignment horizontal="center" vertical="center"/>
    </xf>
    <xf numFmtId="3" fontId="58" fillId="0" borderId="25" xfId="60" applyNumberFormat="1" applyFont="1" applyBorder="1" applyAlignment="1">
      <alignment horizontal="center" vertical="center"/>
    </xf>
    <xf numFmtId="3" fontId="58" fillId="0" borderId="28" xfId="60" applyNumberFormat="1" applyFont="1" applyBorder="1" applyAlignment="1">
      <alignment horizontal="center" vertical="center"/>
    </xf>
    <xf numFmtId="170" fontId="57" fillId="0" borderId="25" xfId="90" applyNumberFormat="1" applyFont="1" applyFill="1" applyBorder="1" applyAlignment="1">
      <alignment horizontal="center" vertical="center"/>
    </xf>
    <xf numFmtId="170" fontId="57" fillId="0" borderId="28" xfId="90" applyNumberFormat="1" applyFont="1" applyFill="1" applyBorder="1" applyAlignment="1">
      <alignment horizontal="center" vertical="center"/>
    </xf>
    <xf numFmtId="170" fontId="57" fillId="0" borderId="25" xfId="2" applyNumberFormat="1" applyFont="1" applyFill="1" applyBorder="1" applyAlignment="1">
      <alignment horizontal="center" vertical="center"/>
    </xf>
    <xf numFmtId="170" fontId="57" fillId="0" borderId="28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35" fillId="23" borderId="25" xfId="1" applyNumberFormat="1" applyFont="1" applyFill="1" applyBorder="1" applyAlignment="1">
      <alignment horizontal="center" vertical="center"/>
    </xf>
    <xf numFmtId="37" fontId="28" fillId="0" borderId="18" xfId="1" applyNumberFormat="1" applyFont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37" fontId="29" fillId="0" borderId="30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/>
    <xf numFmtId="166" fontId="28" fillId="26" borderId="14" xfId="0" applyNumberFormat="1" applyFont="1" applyFill="1" applyBorder="1" applyAlignment="1">
      <alignment horizontal="center"/>
    </xf>
    <xf numFmtId="171" fontId="56" fillId="26" borderId="6" xfId="4" applyNumberFormat="1" applyFont="1" applyFill="1" applyBorder="1" applyAlignment="1">
      <alignment horizontal="center" vertical="center"/>
    </xf>
    <xf numFmtId="171" fontId="56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167" fontId="57" fillId="26" borderId="9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7" fillId="26" borderId="11" xfId="1" applyNumberFormat="1" applyFont="1" applyFill="1" applyBorder="1" applyAlignment="1">
      <alignment horizontal="center" vertical="center"/>
    </xf>
    <xf numFmtId="166" fontId="57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37" fontId="28" fillId="26" borderId="10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1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1" fillId="26" borderId="15" xfId="0" applyFont="1" applyFill="1" applyBorder="1"/>
    <xf numFmtId="0" fontId="45" fillId="26" borderId="16" xfId="0" applyFont="1" applyFill="1" applyBorder="1"/>
    <xf numFmtId="0" fontId="61" fillId="26" borderId="16" xfId="0" applyFont="1" applyFill="1" applyBorder="1" applyAlignment="1">
      <alignment horizontal="left"/>
    </xf>
    <xf numFmtId="0" fontId="61" fillId="26" borderId="16" xfId="0" applyFont="1" applyFill="1" applyBorder="1"/>
    <xf numFmtId="0" fontId="61" fillId="26" borderId="0" xfId="0" applyFont="1" applyFill="1"/>
    <xf numFmtId="0" fontId="62" fillId="26" borderId="16" xfId="0" applyFont="1" applyFill="1" applyBorder="1"/>
    <xf numFmtId="0" fontId="28" fillId="26" borderId="16" xfId="0" applyFont="1" applyFill="1" applyBorder="1" applyAlignment="1">
      <alignment vertical="center"/>
    </xf>
    <xf numFmtId="0" fontId="61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61" fillId="26" borderId="0" xfId="0" applyFont="1" applyFill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61" fillId="26" borderId="29" xfId="0" applyFont="1" applyFill="1" applyBorder="1" applyAlignment="1">
      <alignment vertical="center"/>
    </xf>
    <xf numFmtId="0" fontId="61" fillId="26" borderId="29" xfId="0" applyFont="1" applyFill="1" applyBorder="1" applyAlignment="1">
      <alignment horizontal="left" vertical="center"/>
    </xf>
    <xf numFmtId="0" fontId="63" fillId="26" borderId="16" xfId="0" applyFont="1" applyFill="1" applyBorder="1"/>
    <xf numFmtId="0" fontId="63" fillId="26" borderId="0" xfId="0" applyFont="1" applyFill="1"/>
    <xf numFmtId="0" fontId="62" fillId="26" borderId="0" xfId="0" applyFont="1" applyFill="1" applyAlignment="1">
      <alignment vertical="center"/>
    </xf>
    <xf numFmtId="0" fontId="63" fillId="26" borderId="0" xfId="0" applyFont="1" applyFill="1" applyAlignment="1">
      <alignment vertical="center"/>
    </xf>
    <xf numFmtId="165" fontId="63" fillId="26" borderId="27" xfId="60" applyFont="1" applyFill="1" applyBorder="1" applyAlignment="1">
      <alignment vertical="center"/>
    </xf>
    <xf numFmtId="0" fontId="63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6" fillId="26" borderId="16" xfId="89" applyFont="1" applyFill="1" applyBorder="1" applyAlignment="1">
      <alignment vertical="center"/>
    </xf>
    <xf numFmtId="165" fontId="63" fillId="26" borderId="16" xfId="60" applyFont="1" applyFill="1" applyBorder="1" applyAlignment="1">
      <alignment vertical="center"/>
    </xf>
    <xf numFmtId="0" fontId="67" fillId="26" borderId="0" xfId="89" applyFont="1" applyFill="1" applyAlignment="1">
      <alignment vertical="center"/>
    </xf>
    <xf numFmtId="165" fontId="63" fillId="26" borderId="0" xfId="60" applyFont="1" applyFill="1" applyAlignment="1">
      <alignment vertical="center"/>
    </xf>
    <xf numFmtId="0" fontId="63" fillId="26" borderId="0" xfId="89" applyFont="1" applyFill="1" applyAlignment="1">
      <alignment vertical="center"/>
    </xf>
    <xf numFmtId="0" fontId="68" fillId="26" borderId="0" xfId="89" applyFont="1" applyFill="1" applyAlignment="1">
      <alignment vertical="center"/>
    </xf>
    <xf numFmtId="0" fontId="67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3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3" fillId="26" borderId="15" xfId="87" applyFont="1" applyFill="1" applyBorder="1" applyAlignment="1">
      <alignment vertical="center"/>
    </xf>
    <xf numFmtId="165" fontId="66" fillId="26" borderId="16" xfId="87" applyFont="1" applyFill="1" applyBorder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3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Alignment="1">
      <alignment vertical="center"/>
    </xf>
    <xf numFmtId="0" fontId="66" fillId="26" borderId="16" xfId="0" applyFont="1" applyFill="1" applyBorder="1"/>
    <xf numFmtId="0" fontId="29" fillId="26" borderId="16" xfId="0" applyFont="1" applyFill="1" applyBorder="1"/>
    <xf numFmtId="0" fontId="29" fillId="26" borderId="0" xfId="0" applyFont="1" applyFill="1"/>
    <xf numFmtId="0" fontId="66" fillId="26" borderId="0" xfId="0" applyFont="1" applyFill="1"/>
    <xf numFmtId="165" fontId="31" fillId="27" borderId="12" xfId="6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2" fillId="27" borderId="0" xfId="0" applyFont="1" applyFill="1" applyAlignment="1">
      <alignment vertical="center"/>
    </xf>
    <xf numFmtId="0" fontId="41" fillId="27" borderId="0" xfId="0" applyFont="1" applyFill="1" applyAlignment="1">
      <alignment horizontal="center"/>
    </xf>
    <xf numFmtId="0" fontId="52" fillId="27" borderId="0" xfId="0" applyFont="1" applyFill="1"/>
    <xf numFmtId="0" fontId="41" fillId="27" borderId="12" xfId="0" applyFont="1" applyFill="1" applyBorder="1" applyAlignment="1">
      <alignment horizontal="center"/>
    </xf>
    <xf numFmtId="0" fontId="52" fillId="27" borderId="15" xfId="0" applyFont="1" applyFill="1" applyBorder="1"/>
    <xf numFmtId="171" fontId="60" fillId="27" borderId="6" xfId="4" applyNumberFormat="1" applyFont="1" applyFill="1" applyBorder="1" applyAlignment="1">
      <alignment horizontal="center" vertical="center"/>
    </xf>
    <xf numFmtId="171" fontId="60" fillId="27" borderId="9" xfId="4" applyNumberFormat="1" applyFont="1" applyFill="1" applyBorder="1" applyAlignment="1">
      <alignment horizontal="center" vertical="center"/>
    </xf>
    <xf numFmtId="0" fontId="27" fillId="27" borderId="0" xfId="6" applyFont="1" applyFill="1"/>
    <xf numFmtId="49" fontId="41" fillId="27" borderId="0" xfId="87" applyNumberFormat="1" applyFont="1" applyFill="1" applyAlignment="1">
      <alignment horizontal="center" vertical="center"/>
    </xf>
    <xf numFmtId="165" fontId="52" fillId="27" borderId="0" xfId="87" applyFont="1" applyFill="1" applyAlignment="1">
      <alignment vertical="center"/>
    </xf>
    <xf numFmtId="165" fontId="41" fillId="27" borderId="0" xfId="87" applyFont="1" applyFill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/>
    <xf numFmtId="165" fontId="28" fillId="27" borderId="0" xfId="87" applyFont="1" applyFill="1"/>
    <xf numFmtId="0" fontId="28" fillId="27" borderId="0" xfId="0" applyFont="1" applyFill="1" applyAlignment="1">
      <alignment vertical="top"/>
    </xf>
    <xf numFmtId="0" fontId="63" fillId="26" borderId="16" xfId="0" applyFont="1" applyFill="1" applyBorder="1" applyAlignment="1">
      <alignment horizontal="center"/>
    </xf>
    <xf numFmtId="0" fontId="63" fillId="26" borderId="16" xfId="0" applyFont="1" applyFill="1" applyBorder="1" applyAlignment="1">
      <alignment horizontal="right"/>
    </xf>
    <xf numFmtId="0" fontId="70" fillId="0" borderId="0" xfId="7" applyFont="1"/>
    <xf numFmtId="0" fontId="22" fillId="23" borderId="0" xfId="7" applyFont="1" applyFill="1"/>
    <xf numFmtId="0" fontId="0" fillId="23" borderId="0" xfId="0" applyFill="1"/>
    <xf numFmtId="165" fontId="63" fillId="26" borderId="16" xfId="60" applyFont="1" applyFill="1" applyBorder="1" applyAlignment="1">
      <alignment horizontal="right" vertical="center"/>
    </xf>
    <xf numFmtId="0" fontId="49" fillId="0" borderId="0" xfId="0" applyFont="1" applyAlignment="1">
      <alignment horizontal="center"/>
    </xf>
    <xf numFmtId="170" fontId="71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0" fontId="41" fillId="27" borderId="0" xfId="87" applyNumberFormat="1" applyFont="1" applyFill="1" applyAlignment="1">
      <alignment horizontal="center" vertical="center"/>
    </xf>
    <xf numFmtId="169" fontId="28" fillId="0" borderId="33" xfId="0" applyNumberFormat="1" applyFont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35" fillId="0" borderId="39" xfId="1" applyNumberFormat="1" applyFont="1" applyFill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35" fillId="23" borderId="39" xfId="1" applyNumberFormat="1" applyFont="1" applyFill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8" fillId="0" borderId="41" xfId="60" applyNumberFormat="1" applyFont="1" applyBorder="1" applyAlignment="1">
      <alignment horizontal="center" vertical="center"/>
    </xf>
    <xf numFmtId="3" fontId="40" fillId="0" borderId="41" xfId="60" applyNumberFormat="1" applyFont="1" applyBorder="1" applyAlignment="1">
      <alignment horizontal="center" vertical="center"/>
    </xf>
    <xf numFmtId="170" fontId="57" fillId="0" borderId="32" xfId="90" applyNumberFormat="1" applyFont="1" applyFill="1" applyBorder="1" applyAlignment="1">
      <alignment horizontal="center" vertical="center"/>
    </xf>
    <xf numFmtId="170" fontId="57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Border="1" applyAlignment="1">
      <alignment horizontal="center" vertical="center"/>
    </xf>
    <xf numFmtId="0" fontId="22" fillId="0" borderId="9" xfId="89" applyFont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Border="1" applyAlignment="1">
      <alignment horizontal="center" vertical="center"/>
    </xf>
    <xf numFmtId="170" fontId="57" fillId="0" borderId="41" xfId="2" applyNumberFormat="1" applyFont="1" applyFill="1" applyBorder="1" applyAlignment="1">
      <alignment horizontal="center" vertical="center"/>
    </xf>
    <xf numFmtId="170" fontId="57" fillId="0" borderId="32" xfId="2" applyNumberFormat="1" applyFont="1" applyFill="1" applyBorder="1" applyAlignment="1">
      <alignment horizontal="center" vertical="center"/>
    </xf>
    <xf numFmtId="0" fontId="28" fillId="24" borderId="0" xfId="0" applyFont="1" applyFill="1"/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9" fontId="32" fillId="23" borderId="21" xfId="60" applyNumberFormat="1" applyFont="1" applyFill="1" applyBorder="1" applyAlignment="1">
      <alignment horizontal="center" vertical="center"/>
    </xf>
    <xf numFmtId="179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/>
    <xf numFmtId="173" fontId="32" fillId="0" borderId="18" xfId="6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0" fontId="44" fillId="24" borderId="0" xfId="0" applyFont="1" applyFill="1"/>
    <xf numFmtId="172" fontId="28" fillId="0" borderId="38" xfId="0" applyNumberFormat="1" applyFont="1" applyBorder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/>
    <xf numFmtId="0" fontId="44" fillId="23" borderId="9" xfId="0" applyFont="1" applyFill="1" applyBorder="1"/>
    <xf numFmtId="164" fontId="0" fillId="24" borderId="0" xfId="1" applyFont="1" applyFill="1" applyAlignment="1"/>
    <xf numFmtId="172" fontId="0" fillId="24" borderId="0" xfId="0" applyNumberFormat="1" applyFill="1" applyAlignment="1">
      <alignment vertical="center"/>
    </xf>
    <xf numFmtId="172" fontId="29" fillId="0" borderId="25" xfId="0" applyNumberFormat="1" applyFont="1" applyBorder="1" applyAlignment="1">
      <alignment horizontal="center" vertical="center"/>
    </xf>
    <xf numFmtId="172" fontId="28" fillId="0" borderId="42" xfId="0" applyNumberFormat="1" applyFont="1" applyBorder="1" applyAlignment="1">
      <alignment horizontal="center" vertical="center"/>
    </xf>
    <xf numFmtId="172" fontId="29" fillId="0" borderId="42" xfId="0" applyNumberFormat="1" applyFont="1" applyBorder="1" applyAlignment="1">
      <alignment horizontal="center" vertical="center"/>
    </xf>
    <xf numFmtId="172" fontId="28" fillId="0" borderId="24" xfId="0" applyNumberFormat="1" applyFont="1" applyBorder="1" applyAlignment="1">
      <alignment horizontal="center" vertical="center"/>
    </xf>
    <xf numFmtId="172" fontId="28" fillId="0" borderId="43" xfId="0" applyNumberFormat="1" applyFont="1" applyBorder="1" applyAlignment="1">
      <alignment horizontal="center" vertical="center"/>
    </xf>
    <xf numFmtId="172" fontId="29" fillId="0" borderId="24" xfId="0" applyNumberFormat="1" applyFont="1" applyBorder="1" applyAlignment="1">
      <alignment horizontal="center" vertical="center"/>
    </xf>
    <xf numFmtId="172" fontId="29" fillId="0" borderId="43" xfId="0" applyNumberFormat="1" applyFont="1" applyBorder="1" applyAlignment="1">
      <alignment horizontal="center" vertical="center"/>
    </xf>
    <xf numFmtId="172" fontId="29" fillId="0" borderId="32" xfId="0" applyNumberFormat="1" applyFont="1" applyBorder="1" applyAlignment="1">
      <alignment horizontal="center" vertical="center"/>
    </xf>
    <xf numFmtId="172" fontId="28" fillId="0" borderId="32" xfId="0" applyNumberFormat="1" applyFont="1" applyBorder="1" applyAlignment="1">
      <alignment horizontal="center" vertical="center"/>
    </xf>
    <xf numFmtId="172" fontId="28" fillId="0" borderId="41" xfId="0" applyNumberFormat="1" applyFont="1" applyBorder="1" applyAlignment="1">
      <alignment horizontal="center" vertical="center"/>
    </xf>
    <xf numFmtId="172" fontId="29" fillId="0" borderId="41" xfId="0" applyNumberFormat="1" applyFont="1" applyBorder="1" applyAlignment="1">
      <alignment horizontal="center" vertical="center"/>
    </xf>
    <xf numFmtId="170" fontId="28" fillId="0" borderId="25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70" fontId="28" fillId="0" borderId="44" xfId="2" applyNumberFormat="1" applyFont="1" applyBorder="1" applyAlignment="1">
      <alignment horizontal="center"/>
    </xf>
    <xf numFmtId="0" fontId="72" fillId="26" borderId="16" xfId="89" applyFont="1" applyFill="1" applyBorder="1" applyAlignment="1">
      <alignment vertical="center"/>
    </xf>
    <xf numFmtId="0" fontId="28" fillId="26" borderId="0" xfId="0" applyFont="1" applyFill="1"/>
    <xf numFmtId="0" fontId="0" fillId="29" borderId="0" xfId="0" applyFill="1"/>
    <xf numFmtId="3" fontId="28" fillId="0" borderId="44" xfId="0" applyNumberFormat="1" applyFont="1" applyBorder="1" applyAlignment="1">
      <alignment horizontal="center"/>
    </xf>
    <xf numFmtId="37" fontId="35" fillId="0" borderId="44" xfId="1" applyNumberFormat="1" applyFont="1" applyBorder="1" applyAlignment="1">
      <alignment horizontal="center" vertical="center"/>
    </xf>
    <xf numFmtId="9" fontId="0" fillId="0" borderId="0" xfId="2" applyFont="1"/>
    <xf numFmtId="49" fontId="28" fillId="26" borderId="14" xfId="0" applyNumberFormat="1" applyFont="1" applyFill="1" applyBorder="1" applyAlignment="1">
      <alignment horizontal="center"/>
    </xf>
    <xf numFmtId="165" fontId="30" fillId="27" borderId="0" xfId="60" applyFont="1" applyFill="1" applyAlignment="1">
      <alignment horizontal="right"/>
    </xf>
    <xf numFmtId="0" fontId="62" fillId="26" borderId="0" xfId="0" applyFont="1" applyFill="1" applyAlignment="1">
      <alignment horizontal="left" vertical="center"/>
    </xf>
    <xf numFmtId="0" fontId="62" fillId="26" borderId="16" xfId="0" applyFont="1" applyFill="1" applyBorder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8" fillId="26" borderId="14" xfId="0" applyNumberFormat="1" applyFont="1" applyFill="1" applyBorder="1" applyAlignment="1">
      <alignment horizontal="center" vertical="center"/>
    </xf>
    <xf numFmtId="0" fontId="0" fillId="0" borderId="46" xfId="0" applyBorder="1"/>
    <xf numFmtId="165" fontId="54" fillId="25" borderId="0" xfId="87" applyFont="1" applyFill="1" applyAlignment="1">
      <alignment horizontal="center" vertical="top"/>
    </xf>
    <xf numFmtId="165" fontId="53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3" fontId="28" fillId="0" borderId="45" xfId="0" applyNumberFormat="1" applyFont="1" applyBorder="1" applyAlignment="1">
      <alignment horizontal="center" vertical="center"/>
    </xf>
    <xf numFmtId="3" fontId="28" fillId="0" borderId="47" xfId="0" applyNumberFormat="1" applyFont="1" applyBorder="1" applyAlignment="1">
      <alignment horizontal="center" vertical="center"/>
    </xf>
    <xf numFmtId="3" fontId="28" fillId="0" borderId="48" xfId="0" applyNumberFormat="1" applyFont="1" applyBorder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69" fillId="26" borderId="0" xfId="60" applyFont="1" applyFill="1" applyAlignment="1">
      <alignment horizontal="center" vertical="center"/>
    </xf>
    <xf numFmtId="165" fontId="30" fillId="27" borderId="0" xfId="60" applyFont="1" applyFill="1" applyAlignment="1">
      <alignment horizontal="right"/>
    </xf>
    <xf numFmtId="165" fontId="69" fillId="26" borderId="16" xfId="60" applyFont="1" applyFill="1" applyBorder="1" applyAlignment="1">
      <alignment horizontal="center" vertical="center"/>
    </xf>
    <xf numFmtId="165" fontId="60" fillId="25" borderId="0" xfId="60" applyFont="1" applyFill="1" applyAlignment="1">
      <alignment horizontal="center" vertical="center"/>
    </xf>
    <xf numFmtId="165" fontId="24" fillId="0" borderId="0" xfId="6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62" fillId="26" borderId="0" xfId="0" applyFont="1" applyFill="1" applyAlignment="1">
      <alignment horizontal="left" vertical="center"/>
    </xf>
    <xf numFmtId="0" fontId="62" fillId="26" borderId="16" xfId="0" applyFont="1" applyFill="1" applyBorder="1" applyAlignment="1">
      <alignment horizontal="left"/>
    </xf>
    <xf numFmtId="0" fontId="60" fillId="25" borderId="0" xfId="0" applyFont="1" applyFill="1" applyAlignment="1">
      <alignment horizontal="center" vertical="center"/>
    </xf>
    <xf numFmtId="0" fontId="62" fillId="26" borderId="16" xfId="0" applyFont="1" applyFill="1" applyBorder="1" applyAlignment="1">
      <alignment horizontal="left" vertical="center"/>
    </xf>
    <xf numFmtId="0" fontId="62" fillId="26" borderId="15" xfId="0" applyFont="1" applyFill="1" applyBorder="1" applyAlignment="1">
      <alignment horizontal="left" vertical="center"/>
    </xf>
    <xf numFmtId="0" fontId="62" fillId="26" borderId="29" xfId="0" applyFont="1" applyFill="1" applyBorder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53" fillId="25" borderId="0" xfId="0" applyFont="1" applyFill="1" applyAlignment="1">
      <alignment horizontal="center" vertical="top" wrapText="1"/>
    </xf>
    <xf numFmtId="0" fontId="54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71" fontId="60" fillId="27" borderId="7" xfId="4" applyNumberFormat="1" applyFont="1" applyFill="1" applyBorder="1" applyAlignment="1">
      <alignment horizontal="center" vertical="center"/>
    </xf>
    <xf numFmtId="171" fontId="60" fillId="27" borderId="8" xfId="4" applyNumberFormat="1" applyFont="1" applyFill="1" applyBorder="1" applyAlignment="1">
      <alignment horizontal="center" vertical="center"/>
    </xf>
    <xf numFmtId="165" fontId="52" fillId="27" borderId="7" xfId="87" applyFont="1" applyFill="1" applyBorder="1" applyAlignment="1">
      <alignment horizontal="center" vertical="center"/>
    </xf>
    <xf numFmtId="165" fontId="52" fillId="27" borderId="8" xfId="87" applyFont="1" applyFill="1" applyBorder="1" applyAlignment="1">
      <alignment horizontal="center" vertical="center"/>
    </xf>
    <xf numFmtId="165" fontId="54" fillId="25" borderId="0" xfId="87" applyFont="1" applyFill="1" applyAlignment="1">
      <alignment horizontal="center" vertical="top"/>
    </xf>
    <xf numFmtId="165" fontId="53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49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vertical="top"/>
    </xf>
    <xf numFmtId="0" fontId="53" fillId="25" borderId="0" xfId="0" applyFont="1" applyFill="1" applyAlignment="1">
      <alignment horizontal="center"/>
    </xf>
    <xf numFmtId="0" fontId="54" fillId="2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58" fillId="28" borderId="0" xfId="0" applyFont="1" applyFill="1" applyAlignment="1">
      <alignment horizontal="center"/>
    </xf>
    <xf numFmtId="49" fontId="41" fillId="27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7" builtinId="8" hidden="1"/>
    <cellStyle name="Hipervínculo" xfId="95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J16"/>
  <sheetViews>
    <sheetView showGridLines="0" tabSelected="1" topLeftCell="B1" zoomScale="110" zoomScaleNormal="110" zoomScalePageLayoutView="112" workbookViewId="0">
      <selection activeCell="H15" sqref="H15"/>
    </sheetView>
  </sheetViews>
  <sheetFormatPr baseColWidth="10" defaultColWidth="11.42578125" defaultRowHeight="15" x14ac:dyDescent="0.25"/>
  <cols>
    <col min="1" max="1" width="2.28515625" style="8" customWidth="1"/>
    <col min="2" max="2" width="4.28515625" style="8" customWidth="1"/>
    <col min="3" max="3" width="7.28515625" style="8" customWidth="1"/>
    <col min="4" max="4" width="12" style="8" customWidth="1"/>
    <col min="5" max="5" width="11.7109375" style="8" customWidth="1"/>
    <col min="6" max="6" width="13.7109375" style="8" customWidth="1"/>
    <col min="7" max="7" width="18.28515625" style="8" bestFit="1" customWidth="1"/>
    <col min="8" max="8" width="12.5703125" style="8" customWidth="1"/>
    <col min="9" max="9" width="2.42578125" style="8" customWidth="1"/>
    <col min="10" max="10" width="6" style="8" customWidth="1"/>
    <col min="11" max="12" width="11.42578125" style="8"/>
    <col min="13" max="14" width="11.42578125" style="8" customWidth="1"/>
    <col min="15" max="16384" width="11.42578125" style="8"/>
  </cols>
  <sheetData>
    <row r="1" spans="2:10" ht="6" customHeight="1" x14ac:dyDescent="0.25"/>
    <row r="2" spans="2:10" ht="25.15" customHeight="1" x14ac:dyDescent="0.25">
      <c r="C2" s="342" t="s">
        <v>0</v>
      </c>
      <c r="D2" s="342"/>
      <c r="E2" s="342"/>
      <c r="F2" s="342"/>
      <c r="G2" s="342"/>
      <c r="H2" s="342"/>
      <c r="I2" s="35"/>
      <c r="J2" s="35"/>
    </row>
    <row r="3" spans="2:10" ht="5.25" customHeight="1" x14ac:dyDescent="0.25">
      <c r="C3" s="37"/>
      <c r="D3" s="37"/>
      <c r="E3" s="37"/>
      <c r="F3" s="38"/>
      <c r="G3" s="38"/>
      <c r="H3" s="38"/>
      <c r="I3" s="9"/>
      <c r="J3" s="9"/>
    </row>
    <row r="4" spans="2:10" ht="17.100000000000001" customHeight="1" x14ac:dyDescent="0.25">
      <c r="C4" s="340"/>
      <c r="D4" s="340"/>
      <c r="E4" s="324"/>
      <c r="F4" s="249" t="s">
        <v>172</v>
      </c>
      <c r="G4" s="249" t="s">
        <v>173</v>
      </c>
      <c r="H4" s="209" t="s">
        <v>1</v>
      </c>
      <c r="I4" s="10"/>
      <c r="J4" s="10"/>
    </row>
    <row r="5" spans="2:10" ht="22.15" customHeight="1" x14ac:dyDescent="0.25">
      <c r="C5" s="341" t="s">
        <v>2</v>
      </c>
      <c r="D5" s="341"/>
      <c r="E5" s="341"/>
      <c r="F5" s="285">
        <v>541.55695598133332</v>
      </c>
      <c r="G5" s="286">
        <v>514.0794277286459</v>
      </c>
      <c r="H5" s="143">
        <v>5.4</v>
      </c>
      <c r="I5" s="11"/>
      <c r="J5" s="11"/>
    </row>
    <row r="6" spans="2:10" ht="22.15" customHeight="1" x14ac:dyDescent="0.25">
      <c r="C6" s="341" t="s">
        <v>3</v>
      </c>
      <c r="D6" s="341"/>
      <c r="E6" s="341"/>
      <c r="F6" s="39">
        <v>46064.559337262108</v>
      </c>
      <c r="G6" s="288">
        <v>40474.531933317085</v>
      </c>
      <c r="H6" s="143">
        <v>13.811221864541267</v>
      </c>
      <c r="I6" s="11"/>
      <c r="J6" s="11"/>
    </row>
    <row r="7" spans="2:10" ht="22.15" customHeight="1" x14ac:dyDescent="0.25">
      <c r="C7" s="341" t="s">
        <v>4</v>
      </c>
      <c r="D7" s="341"/>
      <c r="E7" s="341"/>
      <c r="F7" s="39">
        <v>8527.4748491051396</v>
      </c>
      <c r="G7" s="40">
        <v>7681.4078905434799</v>
      </c>
      <c r="H7" s="143">
        <v>11.014477692341341</v>
      </c>
      <c r="I7" s="11"/>
      <c r="J7" s="11"/>
    </row>
    <row r="8" spans="2:10" ht="21" customHeight="1" x14ac:dyDescent="0.25">
      <c r="C8" s="339" t="s">
        <v>5</v>
      </c>
      <c r="D8" s="339"/>
      <c r="E8" s="339"/>
      <c r="F8" s="39">
        <v>3093.9489309499008</v>
      </c>
      <c r="G8" s="40">
        <v>2585.2183188788676</v>
      </c>
      <c r="H8" s="144">
        <v>19.678439084079159</v>
      </c>
      <c r="I8" s="11"/>
      <c r="J8" s="11"/>
    </row>
    <row r="9" spans="2:10" ht="6" customHeight="1" x14ac:dyDescent="0.25">
      <c r="C9" s="37"/>
      <c r="D9" s="37"/>
      <c r="E9" s="37"/>
      <c r="F9" s="255"/>
      <c r="G9" s="255"/>
      <c r="H9" s="41"/>
    </row>
    <row r="10" spans="2:10" ht="12" customHeight="1" x14ac:dyDescent="0.25">
      <c r="B10" s="12"/>
      <c r="C10" s="42" t="s">
        <v>6</v>
      </c>
      <c r="D10" s="45"/>
      <c r="E10" s="37"/>
      <c r="F10" s="43"/>
      <c r="G10" s="44"/>
      <c r="H10" s="37"/>
    </row>
    <row r="11" spans="2:10" ht="12" customHeight="1" x14ac:dyDescent="0.25">
      <c r="B11" s="12"/>
      <c r="C11" s="42" t="s">
        <v>7</v>
      </c>
      <c r="D11" s="37"/>
      <c r="E11" s="37"/>
      <c r="F11" s="43"/>
      <c r="G11" s="44"/>
      <c r="H11" s="37"/>
    </row>
    <row r="12" spans="2:10" ht="13.5" customHeight="1" x14ac:dyDescent="0.25">
      <c r="C12" s="46" t="s">
        <v>8</v>
      </c>
      <c r="D12" s="37"/>
      <c r="E12" s="37"/>
      <c r="F12" s="43"/>
      <c r="G12" s="44"/>
      <c r="H12" s="37"/>
    </row>
    <row r="13" spans="2:10" ht="13.5" customHeight="1" x14ac:dyDescent="0.25">
      <c r="D13" s="36"/>
      <c r="E13" s="36"/>
      <c r="F13" s="36"/>
    </row>
    <row r="14" spans="2:10" x14ac:dyDescent="0.25">
      <c r="C14" s="28"/>
      <c r="E14" s="31"/>
      <c r="F14" s="284"/>
      <c r="G14" s="244"/>
    </row>
    <row r="15" spans="2:10" x14ac:dyDescent="0.25">
      <c r="C15" s="252"/>
      <c r="D15" s="248"/>
      <c r="E15" s="250"/>
      <c r="F15" s="30"/>
      <c r="G15" s="254"/>
      <c r="H15" s="30"/>
    </row>
    <row r="16" spans="2:10" x14ac:dyDescent="0.25">
      <c r="C16" s="338"/>
      <c r="D16" s="338"/>
      <c r="E16" s="338"/>
      <c r="F16" s="30"/>
      <c r="G16" s="30"/>
      <c r="H16" s="30"/>
    </row>
  </sheetData>
  <mergeCells count="7">
    <mergeCell ref="C8:E8"/>
    <mergeCell ref="C4:D4"/>
    <mergeCell ref="C5:E5"/>
    <mergeCell ref="C2:H2"/>
    <mergeCell ref="C6:E6"/>
    <mergeCell ref="C7:E7"/>
    <mergeCell ref="C16:E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O15"/>
  <sheetViews>
    <sheetView showGridLines="0" workbookViewId="0">
      <selection activeCell="L1" sqref="L1:P1048576"/>
    </sheetView>
  </sheetViews>
  <sheetFormatPr baseColWidth="10" defaultColWidth="11.42578125" defaultRowHeight="15" x14ac:dyDescent="0.25"/>
  <cols>
    <col min="1" max="1" width="8.42578125" customWidth="1"/>
    <col min="2" max="2" width="13.5703125" customWidth="1"/>
    <col min="3" max="4" width="12.28515625" customWidth="1"/>
    <col min="5" max="5" width="10.28515625" customWidth="1"/>
    <col min="6" max="6" width="5.7109375" hidden="1" customWidth="1"/>
    <col min="7" max="7" width="11.42578125" hidden="1" customWidth="1"/>
    <col min="8" max="8" width="12.5703125" hidden="1" customWidth="1"/>
    <col min="9" max="9" width="12.42578125" hidden="1" customWidth="1"/>
    <col min="10" max="10" width="11.42578125" hidden="1" customWidth="1"/>
  </cols>
  <sheetData>
    <row r="1" spans="2:15" ht="15.75" x14ac:dyDescent="0.25">
      <c r="K1" s="328"/>
    </row>
    <row r="2" spans="2:15" ht="17.25" customHeight="1" x14ac:dyDescent="0.25">
      <c r="B2" s="347" t="s">
        <v>129</v>
      </c>
      <c r="C2" s="347"/>
      <c r="D2" s="347"/>
      <c r="E2" s="347"/>
      <c r="F2" s="347"/>
      <c r="G2" s="347"/>
      <c r="H2" s="347"/>
      <c r="I2" s="347"/>
      <c r="J2" s="347"/>
      <c r="L2" s="366"/>
      <c r="M2" s="366"/>
      <c r="N2" s="366"/>
      <c r="O2" s="366"/>
    </row>
    <row r="3" spans="2:15" ht="7.5" customHeight="1" x14ac:dyDescent="0.25"/>
    <row r="4" spans="2:15" ht="15.75" x14ac:dyDescent="0.25">
      <c r="C4" s="251" t="s">
        <v>172</v>
      </c>
      <c r="D4" s="251" t="s">
        <v>173</v>
      </c>
      <c r="E4" s="247" t="s">
        <v>130</v>
      </c>
      <c r="H4" s="251" t="s">
        <v>174</v>
      </c>
      <c r="I4" s="251" t="s">
        <v>175</v>
      </c>
      <c r="J4" s="247" t="s">
        <v>130</v>
      </c>
      <c r="K4" s="328"/>
      <c r="L4" s="253"/>
      <c r="M4" s="253"/>
      <c r="N4" s="253"/>
      <c r="O4" s="253"/>
    </row>
    <row r="5" spans="2:15" x14ac:dyDescent="0.25">
      <c r="B5" s="230" t="s">
        <v>131</v>
      </c>
      <c r="C5" s="243">
        <v>20.498566666666665</v>
      </c>
      <c r="D5" s="243">
        <v>20.463633333333334</v>
      </c>
      <c r="E5" s="242">
        <v>1.7070933965781521E-3</v>
      </c>
      <c r="G5" s="230" t="s">
        <v>131</v>
      </c>
      <c r="H5" s="243">
        <v>20.498566666666665</v>
      </c>
      <c r="I5" s="243">
        <v>20.463633333333334</v>
      </c>
      <c r="J5" s="242">
        <v>1.7070933965781521E-3</v>
      </c>
    </row>
    <row r="6" spans="2:15" x14ac:dyDescent="0.25">
      <c r="B6" s="230" t="s">
        <v>132</v>
      </c>
      <c r="C6" s="243">
        <v>5.3837333333333346</v>
      </c>
      <c r="D6" s="243">
        <v>5.5919999999999996</v>
      </c>
      <c r="E6" s="242">
        <v>-3.7243681449689703E-2</v>
      </c>
      <c r="G6" s="230" t="s">
        <v>132</v>
      </c>
      <c r="H6" s="243">
        <v>5.3837333333333346</v>
      </c>
      <c r="I6" s="243">
        <v>5.5919999999999996</v>
      </c>
      <c r="J6" s="242">
        <v>-3.7243681449689703E-2</v>
      </c>
      <c r="K6" s="283"/>
    </row>
    <row r="7" spans="2:15" x14ac:dyDescent="0.25">
      <c r="B7" s="230" t="s">
        <v>133</v>
      </c>
      <c r="C7" s="243">
        <v>0.19243333333333335</v>
      </c>
      <c r="D7" s="243">
        <v>0.23186666666666667</v>
      </c>
      <c r="E7" s="242">
        <v>-0.17006900517538814</v>
      </c>
      <c r="G7" s="230" t="s">
        <v>133</v>
      </c>
      <c r="H7" s="243">
        <v>0.19243333333333335</v>
      </c>
      <c r="I7" s="243">
        <v>0.23186666666666667</v>
      </c>
      <c r="J7" s="242">
        <v>-0.17006900517538814</v>
      </c>
      <c r="K7" s="283"/>
    </row>
    <row r="10" spans="2:15" ht="15.75" x14ac:dyDescent="0.25">
      <c r="B10" s="347" t="s">
        <v>134</v>
      </c>
      <c r="C10" s="347"/>
      <c r="D10" s="347"/>
      <c r="E10" s="347"/>
      <c r="F10" s="319"/>
      <c r="G10" s="367"/>
      <c r="H10" s="367"/>
      <c r="I10" s="367"/>
      <c r="J10" s="367"/>
      <c r="K10" s="328"/>
    </row>
    <row r="11" spans="2:15" ht="8.25" customHeight="1" x14ac:dyDescent="0.25"/>
    <row r="12" spans="2:15" x14ac:dyDescent="0.25">
      <c r="C12" s="251" t="s">
        <v>172</v>
      </c>
      <c r="D12" s="251" t="s">
        <v>176</v>
      </c>
      <c r="E12" s="251" t="s">
        <v>173</v>
      </c>
    </row>
    <row r="13" spans="2:15" x14ac:dyDescent="0.25">
      <c r="B13" s="230" t="s">
        <v>131</v>
      </c>
      <c r="C13" s="243">
        <v>19.863199999999999</v>
      </c>
      <c r="D13" s="243">
        <v>20.515699999999999</v>
      </c>
      <c r="E13" s="243">
        <v>20.602499999999999</v>
      </c>
      <c r="F13" s="322"/>
      <c r="G13" s="23"/>
    </row>
    <row r="14" spans="2:15" x14ac:dyDescent="0.25">
      <c r="B14" s="230" t="s">
        <v>132</v>
      </c>
      <c r="C14" s="243">
        <v>5.3754</v>
      </c>
      <c r="D14" s="243">
        <v>5.1452999999999998</v>
      </c>
      <c r="E14" s="243">
        <v>5.4763999999999999</v>
      </c>
    </row>
    <row r="15" spans="2:15" x14ac:dyDescent="0.25">
      <c r="B15" s="230" t="s">
        <v>133</v>
      </c>
      <c r="C15" s="243">
        <v>0.17879999999999999</v>
      </c>
      <c r="D15" s="243">
        <v>0.19900000000000001</v>
      </c>
      <c r="E15" s="243">
        <v>0.22459999999999999</v>
      </c>
    </row>
  </sheetData>
  <mergeCells count="4">
    <mergeCell ref="B10:E10"/>
    <mergeCell ref="L2:O2"/>
    <mergeCell ref="G10:J10"/>
    <mergeCell ref="B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T57"/>
  <sheetViews>
    <sheetView showGridLines="0" zoomScale="80" zoomScaleNormal="80" workbookViewId="0">
      <selection activeCell="O43" sqref="O43"/>
    </sheetView>
  </sheetViews>
  <sheetFormatPr baseColWidth="10" defaultColWidth="11.42578125" defaultRowHeight="15" x14ac:dyDescent="0.25"/>
  <cols>
    <col min="1" max="1" width="5.28515625" customWidth="1"/>
    <col min="2" max="2" width="48.7109375" bestFit="1" customWidth="1"/>
    <col min="3" max="3" width="12.7109375" customWidth="1"/>
    <col min="4" max="4" width="16.140625" bestFit="1" customWidth="1"/>
    <col min="5" max="5" width="17.42578125" bestFit="1" customWidth="1"/>
    <col min="6" max="8" width="12.7109375" customWidth="1"/>
    <col min="9" max="9" width="14.42578125" customWidth="1"/>
    <col min="10" max="10" width="14" customWidth="1"/>
  </cols>
  <sheetData>
    <row r="1" spans="2:10" ht="23.25" x14ac:dyDescent="0.35">
      <c r="B1" s="362" t="s">
        <v>169</v>
      </c>
      <c r="C1" s="362" t="s">
        <v>170</v>
      </c>
      <c r="D1" s="362" t="s">
        <v>170</v>
      </c>
      <c r="E1" s="362" t="s">
        <v>170</v>
      </c>
      <c r="F1" s="362" t="s">
        <v>170</v>
      </c>
      <c r="G1" s="362" t="s">
        <v>170</v>
      </c>
      <c r="H1" s="362" t="s">
        <v>170</v>
      </c>
      <c r="I1" s="362" t="s">
        <v>170</v>
      </c>
      <c r="J1" s="362" t="s">
        <v>170</v>
      </c>
    </row>
    <row r="2" spans="2:10" ht="10.5" customHeight="1" x14ac:dyDescent="0.35">
      <c r="B2" s="236"/>
      <c r="C2" s="236"/>
      <c r="D2" s="236"/>
      <c r="E2" s="236"/>
      <c r="F2" s="236"/>
      <c r="G2" s="236"/>
      <c r="H2" s="236"/>
      <c r="I2" s="236"/>
      <c r="J2" s="236"/>
    </row>
    <row r="3" spans="2:10" ht="15.75" customHeight="1" x14ac:dyDescent="0.25">
      <c r="C3" s="368" t="s">
        <v>135</v>
      </c>
      <c r="D3" s="368"/>
      <c r="E3" s="368"/>
      <c r="F3" s="368"/>
      <c r="G3" s="368"/>
      <c r="H3" s="369" t="s">
        <v>136</v>
      </c>
    </row>
    <row r="4" spans="2:10" x14ac:dyDescent="0.25">
      <c r="C4" s="247" t="s">
        <v>137</v>
      </c>
      <c r="D4" s="247" t="s">
        <v>138</v>
      </c>
      <c r="E4" s="247" t="s">
        <v>139</v>
      </c>
      <c r="F4" s="247" t="s">
        <v>140</v>
      </c>
      <c r="G4" s="247" t="s">
        <v>141</v>
      </c>
      <c r="H4" s="369"/>
      <c r="I4" s="247" t="s">
        <v>142</v>
      </c>
      <c r="J4" s="247" t="s">
        <v>105</v>
      </c>
    </row>
    <row r="5" spans="2:10" ht="15.75" x14ac:dyDescent="0.25">
      <c r="B5" s="232"/>
    </row>
    <row r="6" spans="2:10" x14ac:dyDescent="0.25">
      <c r="B6" s="164" t="s">
        <v>143</v>
      </c>
      <c r="C6" s="246">
        <v>284.91312959784739</v>
      </c>
      <c r="D6" s="246">
        <v>101.31670381550001</v>
      </c>
      <c r="E6" s="246">
        <v>81.451184153300005</v>
      </c>
      <c r="F6" s="246">
        <v>38.7491400927859</v>
      </c>
      <c r="G6" s="246">
        <v>35.126798321900097</v>
      </c>
      <c r="H6" s="246"/>
      <c r="I6" s="246"/>
      <c r="J6" s="246">
        <v>541.55695598133343</v>
      </c>
    </row>
    <row r="7" spans="2:10" ht="9.75" customHeight="1" x14ac:dyDescent="0.25">
      <c r="B7" s="232"/>
    </row>
    <row r="8" spans="2:10" x14ac:dyDescent="0.25">
      <c r="B8" s="164" t="s">
        <v>144</v>
      </c>
      <c r="C8" s="138">
        <v>17303.894</v>
      </c>
      <c r="D8" s="138">
        <v>16248.692999999999</v>
      </c>
      <c r="E8" s="138">
        <v>4430.0050000000001</v>
      </c>
      <c r="F8" s="138">
        <v>2606.9699999999998</v>
      </c>
      <c r="G8" s="138">
        <v>2910.9830000000002</v>
      </c>
      <c r="H8" s="138">
        <v>2962.8049999999998</v>
      </c>
      <c r="I8" s="138">
        <v>-398.791</v>
      </c>
      <c r="J8" s="138">
        <v>46064.559000000001</v>
      </c>
    </row>
    <row r="9" spans="2:10" x14ac:dyDescent="0.25">
      <c r="B9" s="326" t="s">
        <v>145</v>
      </c>
      <c r="C9" s="136">
        <v>-235.96700000000001</v>
      </c>
      <c r="D9" s="136">
        <v>0</v>
      </c>
      <c r="E9" s="136">
        <v>-23.03</v>
      </c>
      <c r="F9" s="136">
        <v>0</v>
      </c>
      <c r="G9" s="136">
        <v>-1.4910000000000001</v>
      </c>
      <c r="H9" s="136">
        <v>-138.30199999999999</v>
      </c>
      <c r="I9" s="136">
        <v>398.791</v>
      </c>
      <c r="J9" s="136">
        <v>0</v>
      </c>
    </row>
    <row r="10" spans="2:10" x14ac:dyDescent="0.25">
      <c r="B10" s="164" t="s">
        <v>146</v>
      </c>
      <c r="C10" s="138">
        <v>17067.927</v>
      </c>
      <c r="D10" s="138">
        <v>16248.692999999999</v>
      </c>
      <c r="E10" s="138">
        <v>4406.9750000000004</v>
      </c>
      <c r="F10" s="138">
        <v>2606.9699999999998</v>
      </c>
      <c r="G10" s="138">
        <v>2909.4920000000002</v>
      </c>
      <c r="H10" s="138">
        <v>2824.502</v>
      </c>
      <c r="I10" s="138">
        <v>0</v>
      </c>
      <c r="J10" s="138">
        <v>46064.559000000001</v>
      </c>
    </row>
    <row r="11" spans="2:10" x14ac:dyDescent="0.25">
      <c r="B11" s="326" t="s">
        <v>58</v>
      </c>
      <c r="C11" s="136">
        <v>3137.7869999999998</v>
      </c>
      <c r="D11" s="136">
        <v>1757.72</v>
      </c>
      <c r="E11" s="136">
        <v>836.11</v>
      </c>
      <c r="F11" s="136">
        <v>384.38799999999998</v>
      </c>
      <c r="G11" s="136">
        <v>246.08600000000001</v>
      </c>
      <c r="H11" s="136">
        <v>-80.037000000000006</v>
      </c>
      <c r="I11" s="136">
        <v>0</v>
      </c>
      <c r="J11" s="136">
        <v>6282.0529999999999</v>
      </c>
    </row>
    <row r="12" spans="2:10" x14ac:dyDescent="0.25">
      <c r="B12" s="164" t="s">
        <v>4</v>
      </c>
      <c r="C12" s="138">
        <v>3885.9259999999999</v>
      </c>
      <c r="D12" s="138">
        <v>2354.3490000000002</v>
      </c>
      <c r="E12" s="138">
        <v>1124.0640000000001</v>
      </c>
      <c r="F12" s="138">
        <v>549.601</v>
      </c>
      <c r="G12" s="138">
        <v>503.30399999999997</v>
      </c>
      <c r="H12" s="138">
        <v>110.232</v>
      </c>
      <c r="I12" s="138">
        <v>0</v>
      </c>
      <c r="J12" s="138">
        <v>8527.4750000000004</v>
      </c>
    </row>
    <row r="13" spans="2:10" x14ac:dyDescent="0.25">
      <c r="B13" s="235" t="s">
        <v>69</v>
      </c>
      <c r="C13" s="237">
        <v>0.22767416335914725</v>
      </c>
      <c r="D13" s="237">
        <v>0.14489466937433063</v>
      </c>
      <c r="E13" s="237">
        <v>0.25506475530267358</v>
      </c>
      <c r="F13" s="237">
        <v>0.21081984065792858</v>
      </c>
      <c r="G13" s="237">
        <v>0.1729868994312409</v>
      </c>
      <c r="H13" s="237">
        <v>3.9027056805058025E-2</v>
      </c>
      <c r="I13" s="237">
        <v>0</v>
      </c>
      <c r="J13" s="237">
        <v>0.18512008331611293</v>
      </c>
    </row>
    <row r="14" spans="2:10" x14ac:dyDescent="0.25">
      <c r="B14" s="326" t="s">
        <v>55</v>
      </c>
      <c r="C14" s="136">
        <v>0</v>
      </c>
      <c r="D14" s="136">
        <v>2.5790000000000002</v>
      </c>
      <c r="E14" s="136">
        <v>5.55</v>
      </c>
      <c r="F14" s="136">
        <v>0</v>
      </c>
      <c r="G14" s="136">
        <v>2.6739999999999999</v>
      </c>
      <c r="H14" s="136">
        <v>2.875</v>
      </c>
      <c r="I14" s="136">
        <v>0</v>
      </c>
      <c r="J14" s="136">
        <v>13.678000000000001</v>
      </c>
    </row>
    <row r="15" spans="2:10" x14ac:dyDescent="0.25">
      <c r="B15" s="326" t="s">
        <v>68</v>
      </c>
      <c r="C15" s="136">
        <v>748.13900000000001</v>
      </c>
      <c r="D15" s="136">
        <v>594.04999999999995</v>
      </c>
      <c r="E15" s="136">
        <v>282.404</v>
      </c>
      <c r="F15" s="136">
        <v>165.21299999999999</v>
      </c>
      <c r="G15" s="136">
        <v>254.54499999999999</v>
      </c>
      <c r="H15" s="136">
        <v>187.39400000000001</v>
      </c>
      <c r="I15" s="136">
        <v>0</v>
      </c>
      <c r="J15" s="136">
        <v>2231.7429999999999</v>
      </c>
    </row>
    <row r="16" spans="2:10" x14ac:dyDescent="0.25">
      <c r="B16" s="326" t="s">
        <v>147</v>
      </c>
      <c r="C16" s="136">
        <v>484.51299999999998</v>
      </c>
      <c r="D16" s="136">
        <v>6.899</v>
      </c>
      <c r="E16" s="136">
        <v>-147.066</v>
      </c>
      <c r="F16" s="136">
        <v>-20.9</v>
      </c>
      <c r="G16" s="136">
        <v>13.326000000000001</v>
      </c>
      <c r="H16" s="136">
        <v>38.784999999999997</v>
      </c>
      <c r="I16" s="136">
        <v>0</v>
      </c>
      <c r="J16" s="136">
        <v>375.55700000000002</v>
      </c>
    </row>
    <row r="17" spans="2:10" x14ac:dyDescent="0.25">
      <c r="B17" s="326" t="s">
        <v>148</v>
      </c>
      <c r="C17" s="136">
        <v>1189.443</v>
      </c>
      <c r="D17" s="136">
        <v>176.97200000000001</v>
      </c>
      <c r="E17" s="136">
        <v>-194.61699999999999</v>
      </c>
      <c r="F17" s="136">
        <v>45.707999999999998</v>
      </c>
      <c r="G17" s="136">
        <v>32.213999999999999</v>
      </c>
      <c r="H17" s="136">
        <v>46.249000000000002</v>
      </c>
      <c r="I17" s="136">
        <v>0</v>
      </c>
      <c r="J17" s="136">
        <v>1295.9690000000001</v>
      </c>
    </row>
    <row r="18" spans="2:10" x14ac:dyDescent="0.25">
      <c r="B18" s="326" t="s">
        <v>149</v>
      </c>
      <c r="C18" s="136">
        <v>79.933000000000007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79.933000000000007</v>
      </c>
    </row>
    <row r="19" spans="2:10" x14ac:dyDescent="0.25">
      <c r="B19" s="326" t="s">
        <v>64</v>
      </c>
      <c r="C19" s="136">
        <v>2553.15</v>
      </c>
      <c r="D19" s="136">
        <v>1547.287</v>
      </c>
      <c r="E19" s="136">
        <v>883.66099999999994</v>
      </c>
      <c r="F19" s="136">
        <v>317.779</v>
      </c>
      <c r="G19" s="136">
        <v>227.19800000000001</v>
      </c>
      <c r="H19" s="136">
        <v>-87.501000000000005</v>
      </c>
      <c r="I19" s="136">
        <v>0</v>
      </c>
      <c r="J19" s="136">
        <v>5441.5739999999996</v>
      </c>
    </row>
    <row r="20" spans="2:10" ht="15.75" x14ac:dyDescent="0.25">
      <c r="B20" s="233"/>
    </row>
    <row r="21" spans="2:10" x14ac:dyDescent="0.25">
      <c r="B21" s="164" t="s">
        <v>86</v>
      </c>
      <c r="C21" s="138">
        <v>77750.175000000003</v>
      </c>
      <c r="D21" s="138">
        <v>106544.38400000001</v>
      </c>
      <c r="E21" s="138">
        <v>40970.599000000002</v>
      </c>
      <c r="F21" s="138">
        <v>10923.392</v>
      </c>
      <c r="G21" s="138">
        <v>21289.096000000001</v>
      </c>
      <c r="H21" s="138">
        <v>12843.653</v>
      </c>
      <c r="I21" s="138">
        <v>-10029.703</v>
      </c>
      <c r="J21" s="138">
        <v>260291.598</v>
      </c>
    </row>
    <row r="22" spans="2:10" x14ac:dyDescent="0.25">
      <c r="B22" s="326" t="s">
        <v>150</v>
      </c>
      <c r="C22" s="136">
        <v>7605.277</v>
      </c>
      <c r="D22" s="136">
        <v>629.47199999999998</v>
      </c>
      <c r="E22" s="136">
        <v>0</v>
      </c>
      <c r="F22" s="136">
        <v>438.36700000000002</v>
      </c>
      <c r="G22" s="136">
        <v>0</v>
      </c>
      <c r="H22" s="136">
        <v>0</v>
      </c>
      <c r="I22" s="136">
        <v>0</v>
      </c>
      <c r="J22" s="136">
        <v>8673.116</v>
      </c>
    </row>
    <row r="23" spans="2:10" x14ac:dyDescent="0.25">
      <c r="B23" s="326" t="s">
        <v>96</v>
      </c>
      <c r="C23" s="136">
        <v>47687.24</v>
      </c>
      <c r="D23" s="136">
        <v>40848.843000000001</v>
      </c>
      <c r="E23" s="136">
        <v>13842.576999999999</v>
      </c>
      <c r="F23" s="136">
        <v>1726.413</v>
      </c>
      <c r="G23" s="136">
        <v>5637.3609999999999</v>
      </c>
      <c r="H23" s="136">
        <v>3981.84</v>
      </c>
      <c r="I23" s="136">
        <v>-5889.14</v>
      </c>
      <c r="J23" s="136">
        <v>107835.13400000001</v>
      </c>
    </row>
    <row r="24" spans="2:10" x14ac:dyDescent="0.25">
      <c r="B24" s="326" t="s">
        <v>151</v>
      </c>
      <c r="C24" s="334">
        <v>1068.171</v>
      </c>
      <c r="D24" s="334">
        <v>158.49600000000001</v>
      </c>
      <c r="E24" s="334">
        <v>148.40199999999999</v>
      </c>
      <c r="F24" s="334">
        <v>93.024000000000001</v>
      </c>
      <c r="G24" s="336">
        <v>37.659999999999997</v>
      </c>
      <c r="H24" s="334">
        <v>88.721000000000004</v>
      </c>
      <c r="I24" s="334">
        <v>0</v>
      </c>
      <c r="J24" s="335">
        <v>1594.4739999999999</v>
      </c>
    </row>
    <row r="25" spans="2:10" ht="6.75" customHeight="1" x14ac:dyDescent="0.25">
      <c r="B25" s="234"/>
      <c r="F25" s="330"/>
    </row>
    <row r="26" spans="2:10" x14ac:dyDescent="0.25">
      <c r="B26" s="109" t="s">
        <v>152</v>
      </c>
    </row>
    <row r="27" spans="2:10" x14ac:dyDescent="0.25">
      <c r="C27" s="92"/>
    </row>
    <row r="28" spans="2:10" x14ac:dyDescent="0.25">
      <c r="C28" s="26">
        <f>C13-C44</f>
        <v>-1.7622749510734587E-2</v>
      </c>
      <c r="D28" s="26">
        <f>D13-D44</f>
        <v>9.0892015374668955E-4</v>
      </c>
      <c r="E28" s="26">
        <f>E13-E44</f>
        <v>9.5766519163376085E-3</v>
      </c>
      <c r="F28" s="26">
        <f t="shared" ref="F28:H28" si="0">F13-F44</f>
        <v>3.0094259883853419E-2</v>
      </c>
      <c r="G28" s="26">
        <f t="shared" si="0"/>
        <v>-1.175224662935756E-2</v>
      </c>
      <c r="H28" s="26">
        <f t="shared" si="0"/>
        <v>1.8404677946795144E-2</v>
      </c>
      <c r="I28" s="19"/>
      <c r="J28" s="19"/>
    </row>
    <row r="29" spans="2:10" x14ac:dyDescent="0.25">
      <c r="C29" s="23">
        <f>C6/C37-1</f>
        <v>2.7392249831357018E-2</v>
      </c>
      <c r="D29" s="23">
        <f>D6/D37-1</f>
        <v>9.3116121282303954E-3</v>
      </c>
      <c r="E29" s="23">
        <f>E6/E37-1</f>
        <v>0.12536859879237294</v>
      </c>
      <c r="F29" s="23">
        <f>F6/F37-1</f>
        <v>0.27746209384147336</v>
      </c>
      <c r="G29" s="23">
        <f>G6/G37-1</f>
        <v>4.399063194345243E-2</v>
      </c>
      <c r="H29" s="23"/>
      <c r="J29" s="23"/>
    </row>
    <row r="30" spans="2:10" x14ac:dyDescent="0.25">
      <c r="C30" s="23"/>
      <c r="D30" s="23"/>
      <c r="E30" s="23"/>
      <c r="F30" s="23"/>
      <c r="G30" s="23"/>
      <c r="H30" s="23"/>
      <c r="I30" s="23"/>
      <c r="J30" s="23"/>
    </row>
    <row r="32" spans="2:10" ht="23.25" x14ac:dyDescent="0.35">
      <c r="B32" s="362" t="s">
        <v>171</v>
      </c>
      <c r="C32" s="362"/>
      <c r="D32" s="362"/>
      <c r="E32" s="362"/>
      <c r="F32" s="362"/>
      <c r="G32" s="362"/>
      <c r="H32" s="362"/>
      <c r="I32" s="362"/>
      <c r="J32" s="362"/>
    </row>
    <row r="33" spans="2:10" ht="23.25" x14ac:dyDescent="0.35">
      <c r="B33" s="236"/>
      <c r="C33" s="236"/>
      <c r="D33" s="236"/>
      <c r="E33" s="236"/>
      <c r="F33" s="236"/>
      <c r="G33" s="236"/>
      <c r="H33" s="236"/>
      <c r="I33" s="236"/>
      <c r="J33" s="236"/>
    </row>
    <row r="34" spans="2:10" ht="15.75" x14ac:dyDescent="0.25">
      <c r="C34" s="368" t="s">
        <v>135</v>
      </c>
      <c r="D34" s="368"/>
      <c r="E34" s="368"/>
      <c r="F34" s="368"/>
      <c r="G34" s="368"/>
      <c r="H34" s="369" t="s">
        <v>136</v>
      </c>
    </row>
    <row r="35" spans="2:10" x14ac:dyDescent="0.25">
      <c r="C35" s="247" t="s">
        <v>137</v>
      </c>
      <c r="D35" s="247" t="s">
        <v>138</v>
      </c>
      <c r="E35" s="247" t="s">
        <v>139</v>
      </c>
      <c r="F35" s="247" t="s">
        <v>140</v>
      </c>
      <c r="G35" s="247" t="s">
        <v>141</v>
      </c>
      <c r="H35" s="369"/>
      <c r="I35" s="247" t="s">
        <v>142</v>
      </c>
      <c r="J35" s="247" t="s">
        <v>105</v>
      </c>
    </row>
    <row r="36" spans="2:10" ht="15.75" x14ac:dyDescent="0.25">
      <c r="B36" s="232"/>
    </row>
    <row r="37" spans="2:10" x14ac:dyDescent="0.25">
      <c r="B37" s="164" t="s">
        <v>143</v>
      </c>
      <c r="C37" s="246">
        <v>277.31679856901286</v>
      </c>
      <c r="D37" s="246">
        <v>100.38198570000003</v>
      </c>
      <c r="E37" s="246">
        <v>72.377338625499988</v>
      </c>
      <c r="F37" s="246">
        <v>30.332907942702899</v>
      </c>
      <c r="G37" s="246">
        <v>33.646660465247102</v>
      </c>
      <c r="H37" s="246">
        <v>0</v>
      </c>
      <c r="I37" s="246">
        <v>0</v>
      </c>
      <c r="J37" s="246">
        <v>514.05569130246283</v>
      </c>
    </row>
    <row r="38" spans="2:10" ht="15.75" x14ac:dyDescent="0.25">
      <c r="B38" s="232"/>
    </row>
    <row r="39" spans="2:10" x14ac:dyDescent="0.25">
      <c r="B39" s="164" t="s">
        <v>144</v>
      </c>
      <c r="C39" s="138">
        <v>15705.293678151211</v>
      </c>
      <c r="D39" s="138">
        <v>14174.292789449702</v>
      </c>
      <c r="E39" s="138">
        <v>4031.2062901005925</v>
      </c>
      <c r="F39" s="138">
        <v>1645.05920617622</v>
      </c>
      <c r="G39" s="138">
        <v>2775.39026715201</v>
      </c>
      <c r="H39" s="138">
        <v>2502.2236575974648</v>
      </c>
      <c r="I39" s="138">
        <v>-358.93395531011595</v>
      </c>
      <c r="J39" s="138">
        <v>40474.531933317077</v>
      </c>
    </row>
    <row r="40" spans="2:10" x14ac:dyDescent="0.25">
      <c r="B40" s="326" t="s">
        <v>145</v>
      </c>
      <c r="C40" s="136">
        <v>-221.6740921</v>
      </c>
      <c r="D40" s="136">
        <v>0</v>
      </c>
      <c r="E40" s="136">
        <v>-25.340897012484</v>
      </c>
      <c r="F40" s="136">
        <v>0</v>
      </c>
      <c r="G40" s="136">
        <v>-1.7422717837468409</v>
      </c>
      <c r="H40" s="136">
        <v>-110.1766944138851</v>
      </c>
      <c r="I40" s="136">
        <v>358.93395531011595</v>
      </c>
      <c r="J40" s="136">
        <v>-3.637978807091713E-15</v>
      </c>
    </row>
    <row r="41" spans="2:10" x14ac:dyDescent="0.25">
      <c r="B41" s="164" t="s">
        <v>146</v>
      </c>
      <c r="C41" s="138">
        <v>15483.619586051211</v>
      </c>
      <c r="D41" s="138">
        <v>14174.292789449702</v>
      </c>
      <c r="E41" s="138">
        <v>4005.8653930881087</v>
      </c>
      <c r="F41" s="138">
        <v>1645.05920617622</v>
      </c>
      <c r="G41" s="138">
        <v>2773.6479953682633</v>
      </c>
      <c r="H41" s="138">
        <v>2392.0469631835799</v>
      </c>
      <c r="I41" s="138">
        <v>0</v>
      </c>
      <c r="J41" s="138">
        <v>40474.531933317077</v>
      </c>
    </row>
    <row r="42" spans="2:10" x14ac:dyDescent="0.25">
      <c r="B42" s="326" t="s">
        <v>58</v>
      </c>
      <c r="C42" s="136">
        <v>3001.2916175799992</v>
      </c>
      <c r="D42" s="136">
        <v>1339.319939438258</v>
      </c>
      <c r="E42" s="136">
        <v>675.42618215653192</v>
      </c>
      <c r="F42" s="136">
        <v>159.13445800590841</v>
      </c>
      <c r="G42" s="136">
        <v>241.46169676042567</v>
      </c>
      <c r="H42" s="136">
        <v>-157.59414640016499</v>
      </c>
      <c r="I42" s="136">
        <v>0</v>
      </c>
      <c r="J42" s="136">
        <v>5259.0397475409591</v>
      </c>
    </row>
    <row r="43" spans="2:10" x14ac:dyDescent="0.25">
      <c r="B43" s="164" t="s">
        <v>4</v>
      </c>
      <c r="C43" s="138">
        <v>3798.0840845100001</v>
      </c>
      <c r="D43" s="138">
        <v>2040.8961669608359</v>
      </c>
      <c r="E43" s="138">
        <v>983.39229777015908</v>
      </c>
      <c r="F43" s="138">
        <v>297.30428044393642</v>
      </c>
      <c r="G43" s="138">
        <v>512.40136213702374</v>
      </c>
      <c r="H43" s="138">
        <v>49.329698721528992</v>
      </c>
      <c r="I43" s="138">
        <v>0</v>
      </c>
      <c r="J43" s="138">
        <v>7681.4078905434844</v>
      </c>
    </row>
    <row r="44" spans="2:10" x14ac:dyDescent="0.25">
      <c r="B44" s="235" t="s">
        <v>69</v>
      </c>
      <c r="C44" s="237">
        <v>0.24529691286988184</v>
      </c>
      <c r="D44" s="237">
        <v>0.14398574922058394</v>
      </c>
      <c r="E44" s="237">
        <v>0.24548810338633598</v>
      </c>
      <c r="F44" s="237">
        <v>0.18072558077407516</v>
      </c>
      <c r="G44" s="237">
        <v>0.18473914606059846</v>
      </c>
      <c r="H44" s="237">
        <v>2.0622378858262881E-2</v>
      </c>
      <c r="I44" s="237">
        <v>0</v>
      </c>
      <c r="J44" s="237">
        <v>0.1897837361825164</v>
      </c>
    </row>
    <row r="45" spans="2:10" x14ac:dyDescent="0.25">
      <c r="B45" s="326" t="s">
        <v>55</v>
      </c>
      <c r="C45" s="136">
        <v>53.999999999999943</v>
      </c>
      <c r="D45" s="136">
        <v>83.865783581788008</v>
      </c>
      <c r="E45" s="136">
        <v>0.876860749004999</v>
      </c>
      <c r="F45" s="136">
        <v>4.6067033008560001</v>
      </c>
      <c r="G45" s="136">
        <v>18.706360591297003</v>
      </c>
      <c r="H45" s="136">
        <v>2.091490767492</v>
      </c>
      <c r="I45" s="136">
        <v>0</v>
      </c>
      <c r="J45" s="136">
        <v>164.14719899043797</v>
      </c>
    </row>
    <row r="46" spans="2:10" x14ac:dyDescent="0.25">
      <c r="B46" s="326" t="s">
        <v>68</v>
      </c>
      <c r="C46" s="136">
        <v>742.79246692999982</v>
      </c>
      <c r="D46" s="136">
        <v>617.71044394079001</v>
      </c>
      <c r="E46" s="136">
        <v>307.08925486462203</v>
      </c>
      <c r="F46" s="136">
        <v>133.56311913717198</v>
      </c>
      <c r="G46" s="136">
        <v>252.23330478530102</v>
      </c>
      <c r="H46" s="136">
        <v>204.83235435420201</v>
      </c>
      <c r="I46" s="136">
        <v>0</v>
      </c>
      <c r="J46" s="136">
        <v>2258.2209440120869</v>
      </c>
    </row>
    <row r="47" spans="2:10" x14ac:dyDescent="0.25">
      <c r="B47" s="326" t="s">
        <v>147</v>
      </c>
      <c r="C47" s="136">
        <v>672.01930272999994</v>
      </c>
      <c r="D47" s="136">
        <v>6.7308817993310006</v>
      </c>
      <c r="E47" s="136">
        <v>430.12364943878697</v>
      </c>
      <c r="F47" s="136">
        <v>-5.0662842954799983</v>
      </c>
      <c r="G47" s="136">
        <v>20.113360328735006</v>
      </c>
      <c r="H47" s="136">
        <v>14.072350935707004</v>
      </c>
      <c r="I47" s="136">
        <v>0</v>
      </c>
      <c r="J47" s="136">
        <v>1137.9932609370801</v>
      </c>
    </row>
    <row r="48" spans="2:10" x14ac:dyDescent="0.25">
      <c r="B48" s="326" t="s">
        <v>148</v>
      </c>
      <c r="C48" s="136">
        <v>868.36895269000001</v>
      </c>
      <c r="D48" s="136">
        <v>175.46920685551999</v>
      </c>
      <c r="E48" s="136">
        <v>588.53000121448804</v>
      </c>
      <c r="F48" s="136">
        <v>31.012990682059002</v>
      </c>
      <c r="G48" s="136">
        <v>38.305589630680998</v>
      </c>
      <c r="H48" s="136">
        <v>19.588068956032004</v>
      </c>
      <c r="I48" s="136">
        <v>0</v>
      </c>
      <c r="J48" s="136">
        <v>1721.2748100287799</v>
      </c>
    </row>
    <row r="49" spans="2:10" x14ac:dyDescent="0.25">
      <c r="B49" s="326" t="s">
        <v>149</v>
      </c>
      <c r="C49" s="136">
        <v>-13.325443848354498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-13.325443848354498</v>
      </c>
    </row>
    <row r="50" spans="2:10" x14ac:dyDescent="0.25">
      <c r="B50" s="326" t="s">
        <v>64</v>
      </c>
      <c r="C50" s="136">
        <v>2791.6165237716459</v>
      </c>
      <c r="D50" s="136">
        <v>1170.5816143820691</v>
      </c>
      <c r="E50" s="136">
        <v>517.01983038083097</v>
      </c>
      <c r="F50" s="136">
        <v>123.05518302498911</v>
      </c>
      <c r="G50" s="136">
        <v>223.26946745847968</v>
      </c>
      <c r="H50" s="136">
        <v>-163.10986442049011</v>
      </c>
      <c r="I50" s="136">
        <v>0</v>
      </c>
      <c r="J50" s="136">
        <v>4662.4327545975239</v>
      </c>
    </row>
    <row r="51" spans="2:10" ht="15.75" x14ac:dyDescent="0.25">
      <c r="B51" s="233"/>
    </row>
    <row r="52" spans="2:10" x14ac:dyDescent="0.25">
      <c r="B52" s="164" t="s">
        <v>86</v>
      </c>
      <c r="C52" s="138">
        <v>78951.572685786581</v>
      </c>
      <c r="D52" s="138">
        <v>106837.36782834081</v>
      </c>
      <c r="E52" s="138">
        <v>41091.248542335525</v>
      </c>
      <c r="F52" s="138">
        <v>8442.2964699439526</v>
      </c>
      <c r="G52" s="138">
        <v>23252.861938257342</v>
      </c>
      <c r="H52" s="138">
        <v>12270.082704546521</v>
      </c>
      <c r="I52" s="138">
        <v>-11719.172342920499</v>
      </c>
      <c r="J52" s="138">
        <v>259126.25782629021</v>
      </c>
    </row>
    <row r="53" spans="2:10" x14ac:dyDescent="0.25">
      <c r="B53" s="326" t="s">
        <v>153</v>
      </c>
      <c r="C53" s="136">
        <v>7357.5654196675177</v>
      </c>
      <c r="D53" s="136">
        <v>614.28970267499994</v>
      </c>
      <c r="E53" s="136">
        <v>0</v>
      </c>
      <c r="F53" s="136">
        <v>359.60712061729396</v>
      </c>
      <c r="G53" s="136">
        <v>0</v>
      </c>
      <c r="H53" s="136">
        <v>0</v>
      </c>
      <c r="I53" s="136">
        <v>0</v>
      </c>
      <c r="J53" s="136">
        <v>8331.4622429598112</v>
      </c>
    </row>
    <row r="54" spans="2:10" x14ac:dyDescent="0.25">
      <c r="B54" s="326" t="s">
        <v>96</v>
      </c>
      <c r="C54" s="136">
        <v>51789.668797345104</v>
      </c>
      <c r="D54" s="136">
        <v>38131.052110407458</v>
      </c>
      <c r="E54" s="136">
        <v>14088.375211529919</v>
      </c>
      <c r="F54" s="136">
        <v>1214.6712008707</v>
      </c>
      <c r="G54" s="136">
        <v>5891.8146654031507</v>
      </c>
      <c r="H54" s="136">
        <v>2980.2993323095188</v>
      </c>
      <c r="I54" s="136">
        <v>-8024.823987382737</v>
      </c>
      <c r="J54" s="136">
        <v>106071.05733048311</v>
      </c>
    </row>
    <row r="55" spans="2:10" x14ac:dyDescent="0.25">
      <c r="B55" s="326" t="s">
        <v>151</v>
      </c>
      <c r="C55" s="136">
        <v>526.06516374</v>
      </c>
      <c r="D55" s="136">
        <v>116.08644360073629</v>
      </c>
      <c r="E55" s="136">
        <v>119.95122726109197</v>
      </c>
      <c r="F55" s="136">
        <v>69.819642674137995</v>
      </c>
      <c r="G55" s="136">
        <v>83.006964581457979</v>
      </c>
      <c r="H55" s="136">
        <v>52.006626637378012</v>
      </c>
      <c r="I55" s="136">
        <v>0</v>
      </c>
      <c r="J55" s="136">
        <v>966.93606849480238</v>
      </c>
    </row>
    <row r="56" spans="2:10" x14ac:dyDescent="0.25">
      <c r="B56" s="234"/>
    </row>
    <row r="57" spans="2:10" x14ac:dyDescent="0.25">
      <c r="B57" s="109" t="s">
        <v>152</v>
      </c>
    </row>
  </sheetData>
  <mergeCells count="6">
    <mergeCell ref="B1:J1"/>
    <mergeCell ref="C3:G3"/>
    <mergeCell ref="H3:H4"/>
    <mergeCell ref="B32:J32"/>
    <mergeCell ref="C34:G34"/>
    <mergeCell ref="H34:H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I29"/>
  <sheetViews>
    <sheetView showGridLines="0" zoomScale="90" zoomScaleNormal="90" zoomScalePageLayoutView="120" workbookViewId="0">
      <selection activeCell="E9" sqref="E9"/>
    </sheetView>
  </sheetViews>
  <sheetFormatPr baseColWidth="10" defaultColWidth="11.42578125" defaultRowHeight="15" x14ac:dyDescent="0.2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7109375" hidden="1" customWidth="1"/>
    <col min="8" max="8" width="13.7109375" customWidth="1"/>
  </cols>
  <sheetData>
    <row r="2" spans="2:9" ht="27" customHeight="1" x14ac:dyDescent="0.25">
      <c r="B2" s="344" t="s">
        <v>10</v>
      </c>
      <c r="C2" s="344"/>
      <c r="D2" s="344"/>
      <c r="E2" s="344"/>
      <c r="F2" s="344"/>
      <c r="G2" s="344"/>
      <c r="H2" s="344"/>
      <c r="I2" s="47"/>
    </row>
    <row r="3" spans="2:9" ht="6" customHeight="1" x14ac:dyDescent="0.25">
      <c r="B3" s="48"/>
      <c r="C3" s="48"/>
      <c r="D3" s="48"/>
      <c r="E3" s="49"/>
      <c r="F3" s="49"/>
      <c r="G3" s="49"/>
      <c r="H3" s="49"/>
      <c r="I3" s="48"/>
    </row>
    <row r="4" spans="2:9" ht="23.1" customHeight="1" x14ac:dyDescent="0.25">
      <c r="B4" s="225"/>
      <c r="C4" s="226"/>
      <c r="D4" s="226"/>
      <c r="E4" s="249" t="s">
        <v>172</v>
      </c>
      <c r="F4" s="249" t="s">
        <v>173</v>
      </c>
      <c r="G4" s="210"/>
      <c r="H4" s="211" t="s">
        <v>1</v>
      </c>
      <c r="I4" s="48"/>
    </row>
    <row r="5" spans="2:9" ht="19.149999999999999" customHeight="1" x14ac:dyDescent="0.25">
      <c r="B5" s="162"/>
      <c r="C5" s="166" t="s">
        <v>11</v>
      </c>
      <c r="D5" s="166"/>
      <c r="E5" s="114"/>
      <c r="F5" s="290"/>
      <c r="G5" s="52"/>
      <c r="H5" s="139"/>
      <c r="I5" s="48"/>
    </row>
    <row r="6" spans="2:9" ht="19.149999999999999" customHeight="1" x14ac:dyDescent="0.25">
      <c r="B6" s="162"/>
      <c r="C6" s="346" t="s">
        <v>12</v>
      </c>
      <c r="D6" s="346"/>
      <c r="E6" s="306">
        <v>273.65327842760416</v>
      </c>
      <c r="F6" s="307">
        <v>264.54924390618567</v>
      </c>
      <c r="G6" s="292"/>
      <c r="H6" s="140">
        <v>3.4413383258985908</v>
      </c>
      <c r="I6" s="48"/>
    </row>
    <row r="7" spans="2:9" ht="19.149999999999999" customHeight="1" x14ac:dyDescent="0.25">
      <c r="B7" s="162"/>
      <c r="C7" s="346" t="s">
        <v>13</v>
      </c>
      <c r="D7" s="346"/>
      <c r="E7" s="306">
        <v>105.9368791309428</v>
      </c>
      <c r="F7" s="307">
        <v>97.700974518031813</v>
      </c>
      <c r="G7" s="292"/>
      <c r="H7" s="140">
        <v>8.429705694891453</v>
      </c>
      <c r="I7" s="48"/>
    </row>
    <row r="8" spans="2:9" ht="21" customHeight="1" x14ac:dyDescent="0.25">
      <c r="B8" s="162"/>
      <c r="C8" s="167" t="s">
        <v>14</v>
      </c>
      <c r="D8" s="168"/>
      <c r="E8" s="308">
        <v>379.59015755854693</v>
      </c>
      <c r="F8" s="309">
        <v>362.25021842421745</v>
      </c>
      <c r="G8" s="292"/>
      <c r="H8" s="140">
        <v>4.7867297940517251</v>
      </c>
      <c r="I8" s="48"/>
    </row>
    <row r="9" spans="2:9" ht="19.149999999999999" customHeight="1" x14ac:dyDescent="0.25">
      <c r="B9" s="162"/>
      <c r="C9" s="346" t="s">
        <v>15</v>
      </c>
      <c r="D9" s="346"/>
      <c r="E9" s="306">
        <v>59.180227883690193</v>
      </c>
      <c r="F9" s="307">
        <v>54.548634487131366</v>
      </c>
      <c r="G9" s="292"/>
      <c r="H9" s="140">
        <v>8.4907595581544157</v>
      </c>
      <c r="I9" s="48"/>
    </row>
    <row r="10" spans="2:9" ht="19.149999999999999" customHeight="1" x14ac:dyDescent="0.25">
      <c r="B10" s="162"/>
      <c r="C10" s="346" t="s">
        <v>16</v>
      </c>
      <c r="D10" s="346"/>
      <c r="E10" s="306">
        <v>49.440604065899237</v>
      </c>
      <c r="F10" s="307">
        <v>43.546771217697476</v>
      </c>
      <c r="G10" s="292"/>
      <c r="H10" s="140">
        <v>13.534488742546547</v>
      </c>
      <c r="I10" s="48"/>
    </row>
    <row r="11" spans="2:9" ht="21" customHeight="1" x14ac:dyDescent="0.25">
      <c r="B11" s="162"/>
      <c r="C11" s="167" t="s">
        <v>17</v>
      </c>
      <c r="D11" s="168"/>
      <c r="E11" s="308">
        <v>488.21098950813632</v>
      </c>
      <c r="F11" s="310">
        <v>460.34562412904631</v>
      </c>
      <c r="G11" s="292"/>
      <c r="H11" s="140">
        <v>6.0531400579314942</v>
      </c>
      <c r="I11" s="48"/>
    </row>
    <row r="12" spans="2:9" ht="19.149999999999999" customHeight="1" x14ac:dyDescent="0.25">
      <c r="B12" s="162"/>
      <c r="C12" s="346" t="s">
        <v>18</v>
      </c>
      <c r="D12" s="346"/>
      <c r="E12" s="306">
        <v>53.345966473197038</v>
      </c>
      <c r="F12" s="311">
        <v>53.733803599599597</v>
      </c>
      <c r="G12" s="292"/>
      <c r="H12" s="140">
        <v>-0.72177493574165918</v>
      </c>
      <c r="I12" s="48"/>
    </row>
    <row r="13" spans="2:9" ht="21" customHeight="1" x14ac:dyDescent="0.25">
      <c r="B13" s="162"/>
      <c r="C13" s="167" t="s">
        <v>9</v>
      </c>
      <c r="D13" s="169"/>
      <c r="E13" s="308">
        <v>541.55695598133332</v>
      </c>
      <c r="F13" s="310">
        <v>514.0794277286459</v>
      </c>
      <c r="G13" s="292"/>
      <c r="H13" s="140">
        <v>5.4</v>
      </c>
      <c r="I13" s="48"/>
    </row>
    <row r="14" spans="2:9" ht="21" customHeight="1" x14ac:dyDescent="0.25">
      <c r="B14" s="162"/>
      <c r="C14" s="170" t="s">
        <v>19</v>
      </c>
      <c r="D14" s="170"/>
      <c r="E14" s="115"/>
      <c r="F14" s="291"/>
      <c r="G14" s="52"/>
      <c r="H14" s="140"/>
      <c r="I14" s="48"/>
    </row>
    <row r="15" spans="2:9" ht="19.149999999999999" customHeight="1" x14ac:dyDescent="0.25">
      <c r="B15" s="162"/>
      <c r="C15" s="171" t="s">
        <v>20</v>
      </c>
      <c r="D15" s="169"/>
      <c r="E15" s="58">
        <v>46064.559337262108</v>
      </c>
      <c r="F15" s="289">
        <v>40474.531933317085</v>
      </c>
      <c r="G15" s="50"/>
      <c r="H15" s="140">
        <v>13.811221864541267</v>
      </c>
      <c r="I15" s="48"/>
    </row>
    <row r="16" spans="2:9" ht="19.149999999999999" customHeight="1" x14ac:dyDescent="0.25">
      <c r="B16" s="165"/>
      <c r="C16" s="345" t="s">
        <v>4</v>
      </c>
      <c r="D16" s="345"/>
      <c r="E16" s="59">
        <v>8527.4748491051396</v>
      </c>
      <c r="F16" s="258">
        <v>7681.4078905434799</v>
      </c>
      <c r="G16" s="60"/>
      <c r="H16" s="141">
        <v>11.014477692341341</v>
      </c>
      <c r="I16" s="48"/>
    </row>
    <row r="17" spans="2:9" ht="19.149999999999999" customHeight="1" x14ac:dyDescent="0.25">
      <c r="B17" s="318"/>
      <c r="C17" s="345" t="s">
        <v>21</v>
      </c>
      <c r="D17" s="345"/>
      <c r="E17" s="314">
        <v>0.1851200786850288</v>
      </c>
      <c r="F17" s="316">
        <v>0.18978373618251626</v>
      </c>
      <c r="G17" s="61"/>
      <c r="H17" s="329" t="s">
        <v>22</v>
      </c>
      <c r="I17" s="48"/>
    </row>
    <row r="18" spans="2:9" ht="6" customHeight="1" x14ac:dyDescent="0.25">
      <c r="B18" s="48"/>
      <c r="C18" s="64"/>
      <c r="D18" s="64"/>
      <c r="E18" s="257"/>
      <c r="F18" s="62"/>
      <c r="G18" s="63"/>
      <c r="H18" s="47"/>
      <c r="I18" s="48"/>
    </row>
    <row r="19" spans="2:9" ht="14.25" customHeight="1" x14ac:dyDescent="0.25">
      <c r="B19" s="65"/>
      <c r="C19" s="66" t="s">
        <v>23</v>
      </c>
      <c r="D19" s="56"/>
      <c r="E19" s="62"/>
      <c r="F19" s="62"/>
      <c r="G19" s="63"/>
      <c r="H19" s="48"/>
      <c r="I19" s="48"/>
    </row>
    <row r="20" spans="2:9" ht="14.25" customHeight="1" x14ac:dyDescent="0.25">
      <c r="B20" s="65"/>
      <c r="C20" s="66" t="s">
        <v>24</v>
      </c>
      <c r="D20" s="67"/>
      <c r="E20" s="68"/>
      <c r="F20" s="68"/>
      <c r="G20" s="69"/>
      <c r="H20" s="65"/>
      <c r="I20" s="65"/>
    </row>
    <row r="21" spans="2:9" ht="12" customHeight="1" x14ac:dyDescent="0.25">
      <c r="B21" s="65"/>
      <c r="C21" s="66" t="s">
        <v>25</v>
      </c>
      <c r="D21" s="65"/>
      <c r="E21" s="70"/>
      <c r="F21" s="70"/>
      <c r="G21" s="65"/>
      <c r="H21" s="65"/>
      <c r="I21" s="65"/>
    </row>
    <row r="22" spans="2:9" x14ac:dyDescent="0.25">
      <c r="B22" s="65"/>
      <c r="C22" s="71"/>
      <c r="D22" s="48"/>
      <c r="E22" s="48"/>
      <c r="F22" s="48"/>
      <c r="G22" s="48"/>
      <c r="H22" s="48"/>
      <c r="I22" s="48"/>
    </row>
    <row r="23" spans="2:9" x14ac:dyDescent="0.25">
      <c r="E23" s="15"/>
      <c r="F23" s="15"/>
    </row>
    <row r="24" spans="2:9" x14ac:dyDescent="0.25">
      <c r="E24" s="27"/>
      <c r="F24" s="27"/>
    </row>
    <row r="25" spans="2:9" x14ac:dyDescent="0.25">
      <c r="E25" s="15"/>
      <c r="F25" s="15"/>
    </row>
    <row r="26" spans="2:9" x14ac:dyDescent="0.25">
      <c r="E26" s="23"/>
      <c r="F26" s="23"/>
      <c r="H26" s="25"/>
    </row>
    <row r="29" spans="2:9" ht="15.75" x14ac:dyDescent="0.25">
      <c r="E29" s="343"/>
      <c r="F29" s="343"/>
      <c r="G29" s="343"/>
      <c r="H29" s="343"/>
      <c r="I29" s="343"/>
    </row>
  </sheetData>
  <mergeCells count="9">
    <mergeCell ref="E29:I29"/>
    <mergeCell ref="B2:H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H31"/>
  <sheetViews>
    <sheetView showGridLines="0" zoomScale="90" zoomScaleNormal="90" zoomScalePageLayoutView="14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13" sqref="F13"/>
    </sheetView>
  </sheetViews>
  <sheetFormatPr baseColWidth="10" defaultColWidth="11.42578125" defaultRowHeight="15" x14ac:dyDescent="0.25"/>
  <cols>
    <col min="1" max="1" width="3.7109375" customWidth="1"/>
    <col min="2" max="2" width="2.7109375" customWidth="1"/>
    <col min="3" max="3" width="9" customWidth="1"/>
    <col min="4" max="4" width="28.28515625" customWidth="1"/>
    <col min="5" max="6" width="13.28515625" customWidth="1"/>
    <col min="7" max="7" width="2.42578125" hidden="1" customWidth="1"/>
    <col min="8" max="8" width="14.28515625" customWidth="1"/>
  </cols>
  <sheetData>
    <row r="2" spans="1:8" x14ac:dyDescent="0.25">
      <c r="A2" s="16"/>
      <c r="B2" s="16"/>
      <c r="C2" s="16"/>
      <c r="D2" s="18"/>
      <c r="E2" s="26"/>
      <c r="F2" s="26"/>
    </row>
    <row r="3" spans="1:8" ht="25.5" customHeight="1" x14ac:dyDescent="0.25">
      <c r="B3" s="347" t="s">
        <v>26</v>
      </c>
      <c r="C3" s="347"/>
      <c r="D3" s="347"/>
      <c r="E3" s="347"/>
      <c r="F3" s="347"/>
      <c r="G3" s="347"/>
      <c r="H3" s="347"/>
    </row>
    <row r="4" spans="1:8" ht="6" customHeight="1" x14ac:dyDescent="0.25">
      <c r="B4" s="48"/>
      <c r="C4" s="48"/>
      <c r="D4" s="48"/>
      <c r="E4" s="48"/>
      <c r="F4" s="93"/>
      <c r="G4" s="93"/>
      <c r="H4" s="93"/>
    </row>
    <row r="5" spans="1:8" x14ac:dyDescent="0.25">
      <c r="B5" s="225"/>
      <c r="C5" s="225"/>
      <c r="D5" s="225"/>
      <c r="E5" s="213" t="s">
        <v>172</v>
      </c>
      <c r="F5" s="213" t="s">
        <v>173</v>
      </c>
      <c r="G5" s="214"/>
      <c r="H5" s="215" t="s">
        <v>1</v>
      </c>
    </row>
    <row r="6" spans="1:8" x14ac:dyDescent="0.25">
      <c r="B6" s="180"/>
      <c r="C6" s="173" t="s">
        <v>27</v>
      </c>
      <c r="D6" s="173"/>
      <c r="E6" s="53"/>
      <c r="F6" s="53"/>
      <c r="G6" s="53"/>
      <c r="H6" s="146"/>
    </row>
    <row r="7" spans="1:8" x14ac:dyDescent="0.25">
      <c r="B7" s="180"/>
      <c r="C7" s="348" t="s">
        <v>12</v>
      </c>
      <c r="D7" s="348"/>
      <c r="E7" s="55">
        <v>47.122785560000004</v>
      </c>
      <c r="F7" s="312">
        <v>47.569158560000034</v>
      </c>
      <c r="G7" s="282"/>
      <c r="H7" s="145">
        <v>-1</v>
      </c>
    </row>
    <row r="8" spans="1:8" x14ac:dyDescent="0.25">
      <c r="B8" s="180"/>
      <c r="C8" s="348" t="s">
        <v>13</v>
      </c>
      <c r="D8" s="348"/>
      <c r="E8" s="55">
        <v>27.234543662700002</v>
      </c>
      <c r="F8" s="312">
        <v>25.809872350000017</v>
      </c>
      <c r="G8" s="282"/>
      <c r="H8" s="145">
        <v>5.5198696583246942</v>
      </c>
    </row>
    <row r="9" spans="1:8" x14ac:dyDescent="0.25">
      <c r="B9" s="180"/>
      <c r="C9" s="174" t="s">
        <v>14</v>
      </c>
      <c r="D9" s="163"/>
      <c r="E9" s="303">
        <v>74.357329222700002</v>
      </c>
      <c r="F9" s="313">
        <v>73.379030910000054</v>
      </c>
      <c r="G9" s="282"/>
      <c r="H9" s="145">
        <v>1.3332123640333204</v>
      </c>
    </row>
    <row r="10" spans="1:8" x14ac:dyDescent="0.25">
      <c r="B10" s="180"/>
      <c r="C10" s="348" t="s">
        <v>15</v>
      </c>
      <c r="D10" s="348"/>
      <c r="E10" s="55">
        <v>11.458276507200001</v>
      </c>
      <c r="F10" s="312">
        <v>12.321730570000003</v>
      </c>
      <c r="G10" s="282"/>
      <c r="H10" s="145">
        <v>-7.0075713625996183</v>
      </c>
    </row>
    <row r="11" spans="1:8" x14ac:dyDescent="0.25">
      <c r="B11" s="180"/>
      <c r="C11" s="348" t="s">
        <v>16</v>
      </c>
      <c r="D11" s="348"/>
      <c r="E11" s="55">
        <v>15.501098085600001</v>
      </c>
      <c r="F11" s="312">
        <v>14.681224219999979</v>
      </c>
      <c r="G11" s="282"/>
      <c r="H11" s="145">
        <v>5.5845061236999616</v>
      </c>
    </row>
    <row r="12" spans="1:8" x14ac:dyDescent="0.25">
      <c r="B12" s="180"/>
      <c r="C12" s="174" t="s">
        <v>9</v>
      </c>
      <c r="D12" s="173"/>
      <c r="E12" s="303">
        <v>101.31670381550001</v>
      </c>
      <c r="F12" s="313">
        <v>100.38198570000003</v>
      </c>
      <c r="G12" s="282"/>
      <c r="H12" s="145">
        <v>0.93116121282303954</v>
      </c>
    </row>
    <row r="13" spans="1:8" x14ac:dyDescent="0.25">
      <c r="B13" s="180"/>
      <c r="C13" s="173" t="s">
        <v>28</v>
      </c>
      <c r="D13" s="173"/>
      <c r="E13" s="299"/>
      <c r="F13" s="300"/>
      <c r="G13" s="293"/>
      <c r="H13" s="146"/>
    </row>
    <row r="14" spans="1:8" x14ac:dyDescent="0.25">
      <c r="B14" s="180"/>
      <c r="C14" s="348" t="s">
        <v>29</v>
      </c>
      <c r="D14" s="348"/>
      <c r="E14" s="295">
        <v>68</v>
      </c>
      <c r="F14" s="296">
        <v>69.3</v>
      </c>
      <c r="G14" s="282"/>
      <c r="H14" s="145">
        <v>-1.2999999999999972</v>
      </c>
    </row>
    <row r="15" spans="1:8" x14ac:dyDescent="0.25">
      <c r="B15" s="180"/>
      <c r="C15" s="348" t="s">
        <v>30</v>
      </c>
      <c r="D15" s="348"/>
      <c r="E15" s="295">
        <v>32</v>
      </c>
      <c r="F15" s="296">
        <v>30.7</v>
      </c>
      <c r="G15" s="282"/>
      <c r="H15" s="145">
        <v>1.3000000000000007</v>
      </c>
    </row>
    <row r="16" spans="1:8" x14ac:dyDescent="0.25">
      <c r="B16" s="181"/>
      <c r="C16" s="176" t="s">
        <v>31</v>
      </c>
      <c r="D16" s="176"/>
      <c r="E16" s="53"/>
      <c r="F16" s="287"/>
      <c r="G16" s="53"/>
      <c r="H16" s="161"/>
    </row>
    <row r="17" spans="2:8" x14ac:dyDescent="0.25">
      <c r="B17" s="180"/>
      <c r="C17" s="177" t="s">
        <v>20</v>
      </c>
      <c r="D17" s="173"/>
      <c r="E17" s="118">
        <v>17428.89023726077</v>
      </c>
      <c r="F17" s="118">
        <v>15161.208125240228</v>
      </c>
      <c r="G17" s="48"/>
      <c r="H17" s="145">
        <v>14.957133318718373</v>
      </c>
    </row>
    <row r="18" spans="2:8" x14ac:dyDescent="0.25">
      <c r="B18" s="181"/>
      <c r="C18" s="345" t="s">
        <v>4</v>
      </c>
      <c r="D18" s="345"/>
      <c r="E18" s="118">
        <v>2315.6135857188087</v>
      </c>
      <c r="F18" s="118">
        <v>1999.8939222887857</v>
      </c>
      <c r="G18" s="63"/>
      <c r="H18" s="147">
        <v>15.786820486393417</v>
      </c>
    </row>
    <row r="19" spans="2:8" x14ac:dyDescent="0.25">
      <c r="B19" s="48"/>
      <c r="C19" s="345" t="s">
        <v>21</v>
      </c>
      <c r="D19" s="345"/>
      <c r="E19" s="314">
        <v>0.13286064426341493</v>
      </c>
      <c r="F19" s="316">
        <v>0.1319086121480901</v>
      </c>
      <c r="G19" s="61"/>
      <c r="H19" s="323" t="s">
        <v>32</v>
      </c>
    </row>
    <row r="20" spans="2:8" ht="12.75" customHeight="1" x14ac:dyDescent="0.25">
      <c r="B20" s="65"/>
      <c r="C20" s="66" t="s">
        <v>23</v>
      </c>
      <c r="D20" s="56"/>
      <c r="E20" s="62"/>
      <c r="F20" s="62"/>
      <c r="G20" s="63"/>
      <c r="H20" s="48"/>
    </row>
    <row r="21" spans="2:8" ht="12.75" customHeight="1" x14ac:dyDescent="0.25">
      <c r="B21" s="65"/>
      <c r="C21" s="66" t="s">
        <v>33</v>
      </c>
      <c r="D21" s="67"/>
      <c r="E21" s="68"/>
      <c r="F21" s="68"/>
      <c r="G21" s="69"/>
      <c r="H21" s="65"/>
    </row>
    <row r="22" spans="2:8" ht="12.75" customHeight="1" x14ac:dyDescent="0.25">
      <c r="B22" s="65"/>
      <c r="C22" s="66" t="s">
        <v>25</v>
      </c>
      <c r="D22" s="65"/>
      <c r="E22" s="65"/>
      <c r="F22" s="65"/>
      <c r="G22" s="65"/>
      <c r="H22" s="65"/>
    </row>
    <row r="23" spans="2:8" x14ac:dyDescent="0.25">
      <c r="E23" s="23"/>
      <c r="F23" s="23"/>
      <c r="G23" s="23"/>
      <c r="H23" s="23"/>
    </row>
    <row r="24" spans="2:8" x14ac:dyDescent="0.25">
      <c r="E24" s="13"/>
      <c r="F24" s="13"/>
    </row>
    <row r="25" spans="2:8" x14ac:dyDescent="0.25">
      <c r="E25" s="13"/>
      <c r="F25" s="13"/>
    </row>
    <row r="26" spans="2:8" x14ac:dyDescent="0.25">
      <c r="F26" s="19"/>
    </row>
    <row r="27" spans="2:8" x14ac:dyDescent="0.25">
      <c r="E27" s="21"/>
      <c r="F27" s="21"/>
    </row>
    <row r="28" spans="2:8" x14ac:dyDescent="0.25">
      <c r="E28" s="13"/>
      <c r="F28" s="13"/>
    </row>
    <row r="29" spans="2:8" x14ac:dyDescent="0.25">
      <c r="E29" s="23"/>
      <c r="F29" s="23"/>
    </row>
    <row r="30" spans="2:8" x14ac:dyDescent="0.25">
      <c r="E30" s="21"/>
      <c r="F30" s="21"/>
    </row>
    <row r="31" spans="2:8" x14ac:dyDescent="0.25">
      <c r="E31" s="23"/>
      <c r="F31" s="23"/>
    </row>
  </sheetData>
  <mergeCells count="9">
    <mergeCell ref="C19:D19"/>
    <mergeCell ref="B3:H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1:N26"/>
  <sheetViews>
    <sheetView showGridLines="0" topLeftCell="D1" zoomScale="90" zoomScaleNormal="90" zoomScalePageLayoutView="110" workbookViewId="0">
      <pane xSplit="2" ySplit="5" topLeftCell="F6" activePane="bottomRight" state="frozen"/>
      <selection pane="topRight" activeCell="F1" sqref="F1"/>
      <selection pane="bottomLeft" activeCell="D6" sqref="D6"/>
      <selection pane="bottomRight" activeCell="O9" sqref="O9"/>
    </sheetView>
  </sheetViews>
  <sheetFormatPr baseColWidth="10" defaultColWidth="11.42578125" defaultRowHeight="15" x14ac:dyDescent="0.25"/>
  <cols>
    <col min="1" max="2" width="3.7109375" customWidth="1"/>
    <col min="3" max="3" width="1.28515625" customWidth="1"/>
    <col min="4" max="4" width="7.28515625" customWidth="1"/>
    <col min="5" max="5" width="28" customWidth="1"/>
    <col min="6" max="7" width="16.28515625" customWidth="1"/>
    <col min="8" max="8" width="1.28515625" hidden="1" customWidth="1"/>
    <col min="9" max="9" width="13.7109375" customWidth="1"/>
    <col min="10" max="10" width="11.42578125" customWidth="1"/>
  </cols>
  <sheetData>
    <row r="1" spans="3:10" x14ac:dyDescent="0.25">
      <c r="F1" s="17"/>
      <c r="G1" s="17"/>
    </row>
    <row r="2" spans="3:10" ht="25.5" customHeight="1" x14ac:dyDescent="0.25">
      <c r="C2" s="344" t="s">
        <v>34</v>
      </c>
      <c r="D2" s="344"/>
      <c r="E2" s="344"/>
      <c r="F2" s="344"/>
      <c r="G2" s="344"/>
      <c r="H2" s="344"/>
      <c r="I2" s="344"/>
      <c r="J2" s="47"/>
    </row>
    <row r="3" spans="3:10" ht="6" customHeight="1" x14ac:dyDescent="0.25">
      <c r="C3" s="48"/>
      <c r="D3" s="48"/>
      <c r="E3" s="48"/>
      <c r="F3" s="48"/>
      <c r="G3" s="93"/>
      <c r="H3" s="93"/>
      <c r="I3" s="93"/>
      <c r="J3" s="48"/>
    </row>
    <row r="4" spans="3:10" ht="23.1" customHeight="1" x14ac:dyDescent="0.25">
      <c r="C4" s="216"/>
      <c r="D4" s="216"/>
      <c r="E4" s="216"/>
      <c r="F4" s="327" t="s">
        <v>172</v>
      </c>
      <c r="G4" s="327" t="s">
        <v>173</v>
      </c>
      <c r="H4" s="212"/>
      <c r="I4" s="211" t="s">
        <v>1</v>
      </c>
      <c r="J4" s="48"/>
    </row>
    <row r="5" spans="3:10" ht="21" customHeight="1" x14ac:dyDescent="0.25">
      <c r="C5" s="172"/>
      <c r="D5" s="173" t="s">
        <v>27</v>
      </c>
      <c r="E5" s="178"/>
      <c r="F5" s="116"/>
      <c r="G5" s="57"/>
      <c r="H5" s="57"/>
      <c r="I5" s="142"/>
      <c r="J5" s="48"/>
    </row>
    <row r="6" spans="3:10" ht="19.149999999999999" customHeight="1" x14ac:dyDescent="0.25">
      <c r="C6" s="172"/>
      <c r="D6" s="348" t="s">
        <v>12</v>
      </c>
      <c r="E6" s="350"/>
      <c r="F6" s="55">
        <v>159.27553074737514</v>
      </c>
      <c r="G6" s="304">
        <v>157.38749704566465</v>
      </c>
      <c r="H6" s="47"/>
      <c r="I6" s="140">
        <v>1.1996084423165465</v>
      </c>
      <c r="J6" s="48"/>
    </row>
    <row r="7" spans="3:10" ht="19.149999999999999" customHeight="1" x14ac:dyDescent="0.25">
      <c r="C7" s="172"/>
      <c r="D7" s="348" t="s">
        <v>13</v>
      </c>
      <c r="E7" s="350"/>
      <c r="F7" s="55">
        <v>28.4326104612168</v>
      </c>
      <c r="G7" s="304">
        <v>28.175616625901799</v>
      </c>
      <c r="H7" s="47"/>
      <c r="I7" s="140">
        <v>0.91211432469147091</v>
      </c>
      <c r="J7" s="48"/>
    </row>
    <row r="8" spans="3:10" ht="21" customHeight="1" x14ac:dyDescent="0.25">
      <c r="C8" s="172"/>
      <c r="D8" s="174" t="s">
        <v>14</v>
      </c>
      <c r="E8" s="179"/>
      <c r="F8" s="303">
        <v>187.70814120859194</v>
      </c>
      <c r="G8" s="305">
        <v>185.56311367156644</v>
      </c>
      <c r="H8" s="47"/>
      <c r="I8" s="140">
        <v>1.1559557794562858</v>
      </c>
      <c r="J8" s="48"/>
    </row>
    <row r="9" spans="3:10" ht="19.149999999999999" customHeight="1" x14ac:dyDescent="0.25">
      <c r="C9" s="172"/>
      <c r="D9" s="348" t="s">
        <v>15</v>
      </c>
      <c r="E9" s="350"/>
      <c r="F9" s="55">
        <v>27.527844882822205</v>
      </c>
      <c r="G9" s="304">
        <v>24.337051394310333</v>
      </c>
      <c r="H9" s="47"/>
      <c r="I9" s="140">
        <v>13.110846654405449</v>
      </c>
      <c r="J9" s="48"/>
    </row>
    <row r="10" spans="3:10" ht="19.149999999999999" customHeight="1" x14ac:dyDescent="0.25">
      <c r="C10" s="172"/>
      <c r="D10" s="348" t="s">
        <v>16</v>
      </c>
      <c r="E10" s="350"/>
      <c r="F10" s="55">
        <v>18.536467135636226</v>
      </c>
      <c r="G10" s="304">
        <v>16.072042121936473</v>
      </c>
      <c r="H10" s="47"/>
      <c r="I10" s="140">
        <v>15.333614701868514</v>
      </c>
      <c r="J10" s="48"/>
    </row>
    <row r="11" spans="3:10" ht="21" customHeight="1" x14ac:dyDescent="0.25">
      <c r="C11" s="172"/>
      <c r="D11" s="174" t="s">
        <v>35</v>
      </c>
      <c r="E11" s="179"/>
      <c r="F11" s="303">
        <v>233.77245322705036</v>
      </c>
      <c r="G11" s="305">
        <v>225.97220718781324</v>
      </c>
      <c r="H11" s="47"/>
      <c r="I11" s="140">
        <v>3.451860800188622</v>
      </c>
      <c r="J11" s="48"/>
    </row>
    <row r="12" spans="3:10" ht="19.149999999999999" customHeight="1" x14ac:dyDescent="0.25">
      <c r="C12" s="172"/>
      <c r="D12" s="348" t="s">
        <v>18</v>
      </c>
      <c r="E12" s="350"/>
      <c r="F12" s="55">
        <v>51.140676370797038</v>
      </c>
      <c r="G12" s="304">
        <v>51.344591381199599</v>
      </c>
      <c r="H12" s="47"/>
      <c r="I12" s="140">
        <v>-0.39714993325904446</v>
      </c>
      <c r="J12" s="48"/>
    </row>
    <row r="13" spans="3:10" ht="21" customHeight="1" x14ac:dyDescent="0.25">
      <c r="C13" s="172"/>
      <c r="D13" s="174" t="s">
        <v>9</v>
      </c>
      <c r="E13" s="178"/>
      <c r="F13" s="303">
        <v>284.91312959784739</v>
      </c>
      <c r="G13" s="305">
        <v>277.31679856901286</v>
      </c>
      <c r="H13" s="47"/>
      <c r="I13" s="140">
        <v>2.7392249831357018</v>
      </c>
      <c r="J13" s="48"/>
    </row>
    <row r="14" spans="3:10" ht="21" customHeight="1" x14ac:dyDescent="0.25">
      <c r="C14" s="172"/>
      <c r="D14" s="173" t="s">
        <v>28</v>
      </c>
      <c r="E14" s="178"/>
      <c r="F14" s="57"/>
      <c r="G14" s="57"/>
      <c r="H14" s="57"/>
      <c r="I14" s="142"/>
      <c r="J14" s="48"/>
    </row>
    <row r="15" spans="3:10" ht="19.149999999999999" customHeight="1" x14ac:dyDescent="0.25">
      <c r="C15" s="172"/>
      <c r="D15" s="348" t="s">
        <v>36</v>
      </c>
      <c r="E15" s="350"/>
      <c r="F15" s="55">
        <v>30.795315185729699</v>
      </c>
      <c r="G15" s="294">
        <v>33.112515949980519</v>
      </c>
      <c r="H15" s="47"/>
      <c r="I15" s="140">
        <v>-2.3172007642508206</v>
      </c>
      <c r="J15" s="48"/>
    </row>
    <row r="16" spans="3:10" ht="19.149999999999999" customHeight="1" x14ac:dyDescent="0.25">
      <c r="C16" s="172"/>
      <c r="D16" s="348" t="s">
        <v>37</v>
      </c>
      <c r="E16" s="350"/>
      <c r="F16" s="55">
        <v>69.204684814270294</v>
      </c>
      <c r="G16" s="294">
        <v>66.887484050019552</v>
      </c>
      <c r="H16" s="47"/>
      <c r="I16" s="140">
        <v>2.3172007642507424</v>
      </c>
      <c r="J16" s="48"/>
    </row>
    <row r="17" spans="3:10" ht="19.149999999999999" customHeight="1" x14ac:dyDescent="0.25">
      <c r="C17" s="172"/>
      <c r="D17" s="348" t="s">
        <v>29</v>
      </c>
      <c r="E17" s="350"/>
      <c r="F17" s="55">
        <v>56.742542445213694</v>
      </c>
      <c r="G17" s="294">
        <v>59.176130491524091</v>
      </c>
      <c r="H17" s="47"/>
      <c r="I17" s="140">
        <v>-2.4335880463103976</v>
      </c>
      <c r="J17" s="48"/>
    </row>
    <row r="18" spans="3:10" ht="19.149999999999999" customHeight="1" x14ac:dyDescent="0.25">
      <c r="C18" s="172"/>
      <c r="D18" s="349" t="s">
        <v>30</v>
      </c>
      <c r="E18" s="349"/>
      <c r="F18" s="55">
        <v>43.257457554786299</v>
      </c>
      <c r="G18" s="294">
        <v>40.823869508476172</v>
      </c>
      <c r="H18" s="47"/>
      <c r="I18" s="140">
        <v>2.4335880463101276</v>
      </c>
      <c r="J18" s="48"/>
    </row>
    <row r="19" spans="3:10" ht="21" customHeight="1" x14ac:dyDescent="0.25">
      <c r="C19" s="175"/>
      <c r="D19" s="176" t="s">
        <v>31</v>
      </c>
      <c r="E19" s="176"/>
      <c r="F19" s="57"/>
      <c r="G19" s="57"/>
      <c r="H19" s="57"/>
      <c r="I19" s="142"/>
      <c r="J19" s="48"/>
    </row>
    <row r="20" spans="3:10" ht="19.149999999999999" customHeight="1" x14ac:dyDescent="0.25">
      <c r="C20" s="172"/>
      <c r="D20" s="177" t="s">
        <v>3</v>
      </c>
      <c r="E20" s="173"/>
      <c r="F20" s="118">
        <v>18278.985700490568</v>
      </c>
      <c r="G20" s="320">
        <v>16561.139183929998</v>
      </c>
      <c r="H20" s="47"/>
      <c r="I20" s="140">
        <v>10.372755747548279</v>
      </c>
      <c r="J20" s="48"/>
    </row>
    <row r="21" spans="3:10" ht="19.149999999999999" customHeight="1" x14ac:dyDescent="0.25">
      <c r="C21" s="175"/>
      <c r="D21" s="345" t="s">
        <v>4</v>
      </c>
      <c r="E21" s="345"/>
      <c r="F21" s="118">
        <v>3969.1528084498086</v>
      </c>
      <c r="G21" s="320">
        <v>3845.0155679799946</v>
      </c>
      <c r="H21" s="61"/>
      <c r="I21" s="141">
        <v>3.2285237413233858</v>
      </c>
      <c r="J21" s="48"/>
    </row>
    <row r="22" spans="3:10" x14ac:dyDescent="0.25">
      <c r="C22" s="48"/>
      <c r="D22" s="345" t="s">
        <v>21</v>
      </c>
      <c r="E22" s="345"/>
      <c r="F22" s="314">
        <v>0.21714294619439881</v>
      </c>
      <c r="G22" s="316">
        <v>0.23217095909144839</v>
      </c>
      <c r="H22" s="61"/>
      <c r="I22" s="323" t="s">
        <v>38</v>
      </c>
      <c r="J22" s="48"/>
    </row>
    <row r="23" spans="3:10" ht="6.75" customHeight="1" x14ac:dyDescent="0.25">
      <c r="C23" s="65"/>
      <c r="D23" s="325"/>
      <c r="E23" s="325"/>
      <c r="F23" s="315"/>
      <c r="G23" s="315"/>
      <c r="H23" s="61"/>
      <c r="I23" s="54"/>
      <c r="J23" s="48"/>
    </row>
    <row r="24" spans="3:10" x14ac:dyDescent="0.25">
      <c r="C24" s="65"/>
      <c r="D24" s="66" t="s">
        <v>23</v>
      </c>
      <c r="E24" s="56"/>
      <c r="F24" s="62"/>
      <c r="G24" s="62"/>
      <c r="H24" s="63"/>
      <c r="I24" s="48"/>
      <c r="J24" s="48"/>
    </row>
    <row r="25" spans="3:10" x14ac:dyDescent="0.25">
      <c r="C25" s="1"/>
      <c r="D25" s="66" t="s">
        <v>24</v>
      </c>
      <c r="E25" s="67"/>
      <c r="F25" s="68"/>
      <c r="G25" s="68"/>
      <c r="H25" s="69"/>
      <c r="I25" s="65"/>
      <c r="J25" s="65"/>
    </row>
    <row r="26" spans="3:10" x14ac:dyDescent="0.25">
      <c r="C26" s="1"/>
      <c r="D26" s="7"/>
      <c r="E26" s="2"/>
      <c r="F26" s="3"/>
      <c r="G26" s="3"/>
      <c r="H26" s="4"/>
      <c r="I26" s="1"/>
      <c r="J26" s="1"/>
    </row>
  </sheetData>
  <mergeCells count="12">
    <mergeCell ref="D22:E22"/>
    <mergeCell ref="D18:E18"/>
    <mergeCell ref="D16:E16"/>
    <mergeCell ref="D17:E17"/>
    <mergeCell ref="D21:E21"/>
    <mergeCell ref="C2:I2"/>
    <mergeCell ref="D10:E10"/>
    <mergeCell ref="D12:E12"/>
    <mergeCell ref="D15:E15"/>
    <mergeCell ref="D6:E6"/>
    <mergeCell ref="D7:E7"/>
    <mergeCell ref="D9:E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M34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baseColWidth="10" defaultColWidth="11.42578125" defaultRowHeight="15" x14ac:dyDescent="0.25"/>
  <cols>
    <col min="1" max="1" width="3.28515625" customWidth="1"/>
    <col min="2" max="2" width="1.28515625" customWidth="1"/>
    <col min="3" max="3" width="7" customWidth="1"/>
    <col min="4" max="4" width="30" customWidth="1"/>
    <col min="5" max="6" width="14.7109375" customWidth="1"/>
    <col min="7" max="7" width="1.28515625" hidden="1" customWidth="1"/>
    <col min="8" max="8" width="14.28515625" customWidth="1"/>
  </cols>
  <sheetData>
    <row r="1" spans="2:8" x14ac:dyDescent="0.25">
      <c r="B1" s="65"/>
      <c r="C1" s="89"/>
      <c r="D1" s="48"/>
      <c r="E1" s="90"/>
      <c r="F1" s="90"/>
      <c r="G1" s="91"/>
      <c r="H1" s="48"/>
    </row>
    <row r="2" spans="2:8" ht="24.75" customHeight="1" x14ac:dyDescent="0.25">
      <c r="B2" s="347" t="s">
        <v>39</v>
      </c>
      <c r="C2" s="347"/>
      <c r="D2" s="347"/>
      <c r="E2" s="347"/>
      <c r="F2" s="347"/>
      <c r="G2" s="347"/>
      <c r="H2" s="347"/>
    </row>
    <row r="3" spans="2:8" ht="6" customHeight="1" x14ac:dyDescent="0.25">
      <c r="B3" s="48"/>
      <c r="C3" s="48"/>
      <c r="D3" s="48"/>
      <c r="E3" s="49"/>
      <c r="F3" s="49"/>
      <c r="G3" s="49"/>
      <c r="H3" s="49"/>
    </row>
    <row r="4" spans="2:8" ht="23.1" customHeight="1" x14ac:dyDescent="0.25">
      <c r="B4" s="225"/>
      <c r="C4" s="225"/>
      <c r="D4" s="225"/>
      <c r="E4" s="327" t="s">
        <v>172</v>
      </c>
      <c r="F4" s="327" t="s">
        <v>173</v>
      </c>
      <c r="G4" s="212"/>
      <c r="H4" s="211" t="s">
        <v>1</v>
      </c>
    </row>
    <row r="5" spans="2:8" ht="21" customHeight="1" x14ac:dyDescent="0.25">
      <c r="B5" s="180"/>
      <c r="C5" s="173" t="s">
        <v>27</v>
      </c>
      <c r="D5" s="173"/>
      <c r="E5" s="53"/>
      <c r="F5" s="53"/>
      <c r="G5" s="53"/>
      <c r="H5" s="146"/>
    </row>
    <row r="6" spans="2:8" ht="19.149999999999999" customHeight="1" x14ac:dyDescent="0.25">
      <c r="B6" s="180"/>
      <c r="C6" s="348" t="s">
        <v>12</v>
      </c>
      <c r="D6" s="348"/>
      <c r="E6" s="295">
        <v>67.25496212022901</v>
      </c>
      <c r="F6" s="296">
        <v>59.592588300520987</v>
      </c>
      <c r="G6" s="282"/>
      <c r="H6" s="145">
        <v>12.857930890779979</v>
      </c>
    </row>
    <row r="7" spans="2:8" ht="19.149999999999999" customHeight="1" x14ac:dyDescent="0.25">
      <c r="B7" s="180"/>
      <c r="C7" s="348" t="s">
        <v>13</v>
      </c>
      <c r="D7" s="348"/>
      <c r="E7" s="295">
        <v>50.26972500702599</v>
      </c>
      <c r="F7" s="296">
        <v>43.71548554212999</v>
      </c>
      <c r="G7" s="282"/>
      <c r="H7" s="145">
        <v>14.992946740988323</v>
      </c>
    </row>
    <row r="8" spans="2:8" ht="21" customHeight="1" x14ac:dyDescent="0.25">
      <c r="B8" s="180"/>
      <c r="C8" s="174" t="s">
        <v>14</v>
      </c>
      <c r="D8" s="163"/>
      <c r="E8" s="297">
        <v>117.52468712725499</v>
      </c>
      <c r="F8" s="298">
        <v>103.30807384265097</v>
      </c>
      <c r="G8" s="282"/>
      <c r="H8" s="145">
        <v>13.761376778989632</v>
      </c>
    </row>
    <row r="9" spans="2:8" ht="19.149999999999999" customHeight="1" x14ac:dyDescent="0.25">
      <c r="B9" s="180"/>
      <c r="C9" s="348" t="s">
        <v>15</v>
      </c>
      <c r="D9" s="348"/>
      <c r="E9" s="295">
        <v>20.194106493667991</v>
      </c>
      <c r="F9" s="296">
        <v>17.889852522821027</v>
      </c>
      <c r="G9" s="282"/>
      <c r="H9" s="145">
        <v>12.880228989632879</v>
      </c>
    </row>
    <row r="10" spans="2:8" ht="19.149999999999999" customHeight="1" x14ac:dyDescent="0.25">
      <c r="B10" s="180"/>
      <c r="C10" s="348" t="s">
        <v>16</v>
      </c>
      <c r="D10" s="348"/>
      <c r="E10" s="295">
        <v>15.40303884466301</v>
      </c>
      <c r="F10" s="296">
        <v>12.793504875761021</v>
      </c>
      <c r="G10" s="282"/>
      <c r="H10" s="145">
        <v>20.397334383684761</v>
      </c>
    </row>
    <row r="11" spans="2:8" ht="21" customHeight="1" x14ac:dyDescent="0.25">
      <c r="B11" s="180"/>
      <c r="C11" s="174" t="s">
        <v>35</v>
      </c>
      <c r="D11" s="163"/>
      <c r="E11" s="297">
        <v>153.12183246558598</v>
      </c>
      <c r="F11" s="298">
        <v>133.99143124123302</v>
      </c>
      <c r="G11" s="282"/>
      <c r="H11" s="145">
        <v>14.27733180184585</v>
      </c>
    </row>
    <row r="12" spans="2:8" ht="19.149999999999999" customHeight="1" x14ac:dyDescent="0.25">
      <c r="B12" s="180"/>
      <c r="C12" s="348" t="s">
        <v>18</v>
      </c>
      <c r="D12" s="348"/>
      <c r="E12" s="295">
        <v>2.2052901024000002</v>
      </c>
      <c r="F12" s="296">
        <v>2.3892122184000004</v>
      </c>
      <c r="G12" s="282"/>
      <c r="H12" s="145">
        <v>-7.6980234147290822</v>
      </c>
    </row>
    <row r="13" spans="2:8" ht="21" customHeight="1" x14ac:dyDescent="0.25">
      <c r="B13" s="180"/>
      <c r="C13" s="174" t="s">
        <v>9</v>
      </c>
      <c r="D13" s="173"/>
      <c r="E13" s="297">
        <v>155.32712256798598</v>
      </c>
      <c r="F13" s="298">
        <v>136.38064345963301</v>
      </c>
      <c r="G13" s="282"/>
      <c r="H13" s="145">
        <v>13.892352043316848</v>
      </c>
    </row>
    <row r="14" spans="2:8" ht="21" customHeight="1" x14ac:dyDescent="0.25">
      <c r="B14" s="180"/>
      <c r="C14" s="173" t="s">
        <v>28</v>
      </c>
      <c r="D14" s="173"/>
      <c r="E14" s="299"/>
      <c r="F14" s="300"/>
      <c r="G14" s="293"/>
      <c r="H14" s="146"/>
    </row>
    <row r="15" spans="2:8" ht="19.149999999999999" customHeight="1" x14ac:dyDescent="0.25">
      <c r="B15" s="180"/>
      <c r="C15" s="348" t="s">
        <v>36</v>
      </c>
      <c r="D15" s="348"/>
      <c r="E15" s="295">
        <v>30.542524304677514</v>
      </c>
      <c r="F15" s="296">
        <v>31.838157842336084</v>
      </c>
      <c r="G15" s="282"/>
      <c r="H15" s="145">
        <v>-1.2956335376585706</v>
      </c>
    </row>
    <row r="16" spans="2:8" ht="19.149999999999999" customHeight="1" x14ac:dyDescent="0.25">
      <c r="B16" s="180"/>
      <c r="C16" s="348" t="s">
        <v>37</v>
      </c>
      <c r="D16" s="348"/>
      <c r="E16" s="295">
        <v>69.457475695322501</v>
      </c>
      <c r="F16" s="296">
        <v>68.161842157663912</v>
      </c>
      <c r="G16" s="282"/>
      <c r="H16" s="145">
        <v>1.2956335376585884</v>
      </c>
    </row>
    <row r="17" spans="2:8" ht="19.149999999999999" customHeight="1" x14ac:dyDescent="0.25">
      <c r="B17" s="180"/>
      <c r="C17" s="348" t="s">
        <v>29</v>
      </c>
      <c r="D17" s="348"/>
      <c r="E17" s="295">
        <v>69.752543793913574</v>
      </c>
      <c r="F17" s="296">
        <v>72.23514905087282</v>
      </c>
      <c r="G17" s="282"/>
      <c r="H17" s="145">
        <v>-2.4826052569592463</v>
      </c>
    </row>
    <row r="18" spans="2:8" ht="19.149999999999999" customHeight="1" x14ac:dyDescent="0.25">
      <c r="B18" s="180"/>
      <c r="C18" s="348" t="s">
        <v>30</v>
      </c>
      <c r="D18" s="348"/>
      <c r="E18" s="295">
        <v>30.247456206086483</v>
      </c>
      <c r="F18" s="296">
        <v>27.764850949127201</v>
      </c>
      <c r="G18" s="282"/>
      <c r="H18" s="145">
        <v>2.4826052569592818</v>
      </c>
    </row>
    <row r="19" spans="2:8" ht="21" customHeight="1" x14ac:dyDescent="0.25">
      <c r="B19" s="181"/>
      <c r="C19" s="176" t="s">
        <v>19</v>
      </c>
      <c r="D19" s="176"/>
      <c r="E19" s="53"/>
      <c r="F19" s="287"/>
      <c r="G19" s="53"/>
      <c r="H19" s="146"/>
    </row>
    <row r="20" spans="2:8" ht="19.149999999999999" customHeight="1" x14ac:dyDescent="0.25">
      <c r="B20" s="180"/>
      <c r="C20" s="177" t="s">
        <v>3</v>
      </c>
      <c r="D20" s="173"/>
      <c r="E20" s="118">
        <v>10356.68339951077</v>
      </c>
      <c r="F20" s="320">
        <v>8752.1846241468611</v>
      </c>
      <c r="G20" s="48"/>
      <c r="H20" s="145">
        <v>18.332551748704805</v>
      </c>
    </row>
    <row r="21" spans="2:8" ht="19.149999999999999" customHeight="1" x14ac:dyDescent="0.25">
      <c r="B21" s="181"/>
      <c r="C21" s="182" t="s">
        <v>4</v>
      </c>
      <c r="D21" s="183"/>
      <c r="E21" s="118">
        <v>2242.7084549365222</v>
      </c>
      <c r="F21" s="320">
        <v>1836.4984002746996</v>
      </c>
      <c r="G21" s="63"/>
      <c r="H21" s="147">
        <v>22.118726300064438</v>
      </c>
    </row>
    <row r="22" spans="2:8" x14ac:dyDescent="0.25">
      <c r="B22" s="181"/>
      <c r="C22" s="345" t="s">
        <v>21</v>
      </c>
      <c r="D22" s="345"/>
      <c r="E22" s="314">
        <v>0.21654697439553511</v>
      </c>
      <c r="F22" s="316">
        <v>0.20983314214006499</v>
      </c>
      <c r="G22" s="61"/>
      <c r="H22" s="323" t="s">
        <v>40</v>
      </c>
    </row>
    <row r="23" spans="2:8" x14ac:dyDescent="0.25">
      <c r="B23" s="65"/>
      <c r="C23" s="66" t="s">
        <v>23</v>
      </c>
      <c r="D23" s="73"/>
      <c r="E23" s="62"/>
      <c r="F23" s="62"/>
      <c r="G23" s="63"/>
      <c r="H23" s="48"/>
    </row>
    <row r="24" spans="2:8" x14ac:dyDescent="0.25">
      <c r="B24" s="65"/>
      <c r="C24" s="66" t="s">
        <v>24</v>
      </c>
      <c r="D24" s="73"/>
      <c r="E24" s="62"/>
      <c r="F24" s="62"/>
      <c r="G24" s="63"/>
      <c r="H24" s="48"/>
    </row>
    <row r="25" spans="2:8" x14ac:dyDescent="0.25">
      <c r="B25" s="65"/>
      <c r="C25" s="71"/>
      <c r="D25" s="65"/>
      <c r="E25" s="65"/>
      <c r="F25" s="65"/>
      <c r="G25" s="65"/>
      <c r="H25" s="65"/>
    </row>
    <row r="26" spans="2:8" x14ac:dyDescent="0.25">
      <c r="E26" s="23"/>
      <c r="F26" s="23"/>
      <c r="H26" s="25"/>
    </row>
    <row r="27" spans="2:8" x14ac:dyDescent="0.25">
      <c r="E27" s="15">
        <v>119.596665622488</v>
      </c>
      <c r="F27" s="15">
        <v>123.34970291677</v>
      </c>
    </row>
    <row r="28" spans="2:8" x14ac:dyDescent="0.25">
      <c r="E28" s="15">
        <v>2.1777600000000001</v>
      </c>
      <c r="F28" s="15">
        <v>2.2232468619999999</v>
      </c>
    </row>
    <row r="29" spans="2:8" x14ac:dyDescent="0.25">
      <c r="D29">
        <f>260-230</f>
        <v>30</v>
      </c>
      <c r="E29" s="15"/>
      <c r="F29" s="15"/>
    </row>
    <row r="30" spans="2:8" x14ac:dyDescent="0.25">
      <c r="E30" s="301">
        <f>E11-E27</f>
        <v>33.525166843097978</v>
      </c>
      <c r="F30" s="301">
        <f>F11-F27</f>
        <v>10.641728324463017</v>
      </c>
    </row>
    <row r="31" spans="2:8" x14ac:dyDescent="0.25">
      <c r="E31" s="302">
        <f>E12-E28</f>
        <v>2.7530102400000089E-2</v>
      </c>
      <c r="F31" s="302">
        <f>F12-F28</f>
        <v>0.16596535640000054</v>
      </c>
    </row>
    <row r="33" spans="8:8" x14ac:dyDescent="0.25">
      <c r="H33" s="15">
        <f>H15</f>
        <v>-1.2956335376585706</v>
      </c>
    </row>
    <row r="34" spans="8:8" x14ac:dyDescent="0.25">
      <c r="H34" s="15">
        <f>H18</f>
        <v>2.4826052569592818</v>
      </c>
    </row>
  </sheetData>
  <mergeCells count="11">
    <mergeCell ref="C22:D22"/>
    <mergeCell ref="C18:D18"/>
    <mergeCell ref="B2:H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W77"/>
  <sheetViews>
    <sheetView showGridLines="0" zoomScale="80" zoomScaleNormal="80" zoomScalePageLayoutView="80" workbookViewId="0">
      <selection activeCell="W12" sqref="W12"/>
    </sheetView>
  </sheetViews>
  <sheetFormatPr baseColWidth="10" defaultColWidth="11.42578125" defaultRowHeight="15" outlineLevelCol="1" x14ac:dyDescent="0.25"/>
  <cols>
    <col min="1" max="1" width="3.42578125" customWidth="1"/>
    <col min="2" max="2" width="1.28515625" customWidth="1"/>
    <col min="3" max="3" width="5.42578125" customWidth="1"/>
    <col min="4" max="4" width="50.28515625" customWidth="1"/>
    <col min="5" max="6" width="14.28515625" style="5" customWidth="1"/>
    <col min="7" max="7" width="3.7109375" style="5" hidden="1" customWidth="1"/>
    <col min="8" max="8" width="11.28515625" style="5" customWidth="1"/>
    <col min="9" max="9" width="13.42578125" style="5" customWidth="1"/>
    <col min="10" max="10" width="1.28515625" style="5" hidden="1" customWidth="1" outlineLevel="1"/>
    <col min="11" max="12" width="16.7109375" style="5" hidden="1" customWidth="1" outlineLevel="1"/>
    <col min="13" max="13" width="2" style="5" hidden="1" customWidth="1" outlineLevel="1"/>
    <col min="14" max="14" width="11.7109375" style="5" hidden="1" customWidth="1" outlineLevel="1"/>
    <col min="15" max="15" width="9.7109375" style="5" hidden="1" customWidth="1" outlineLevel="1"/>
    <col min="16" max="16" width="1.28515625" customWidth="1" collapsed="1"/>
  </cols>
  <sheetData>
    <row r="1" spans="2:16" ht="23.25" customHeight="1" x14ac:dyDescent="0.25">
      <c r="B1" s="352" t="s">
        <v>41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</row>
    <row r="2" spans="2:16" ht="21.75" customHeight="1" x14ac:dyDescent="0.25">
      <c r="B2" s="353" t="s">
        <v>42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</row>
    <row r="3" spans="2:16" ht="21.75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</row>
    <row r="4" spans="2:16" ht="15" customHeight="1" x14ac:dyDescent="0.2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2:16" ht="6" customHeight="1" x14ac:dyDescent="0.25">
      <c r="B5" s="48"/>
      <c r="C5" s="48"/>
      <c r="D5" s="48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48"/>
    </row>
    <row r="6" spans="2:16" ht="15.75" x14ac:dyDescent="0.25">
      <c r="B6" s="227"/>
      <c r="C6" s="227"/>
      <c r="D6" s="227"/>
      <c r="E6" s="351" t="s">
        <v>172</v>
      </c>
      <c r="F6" s="351" t="s">
        <v>173</v>
      </c>
      <c r="G6" s="210"/>
      <c r="H6" s="355" t="s">
        <v>44</v>
      </c>
      <c r="I6" s="356"/>
      <c r="J6" s="210"/>
      <c r="K6" s="210"/>
      <c r="L6" s="210"/>
      <c r="M6" s="210"/>
      <c r="N6" s="355" t="s">
        <v>45</v>
      </c>
      <c r="O6" s="356"/>
      <c r="P6" s="100"/>
    </row>
    <row r="7" spans="2:16" ht="15.75" x14ac:dyDescent="0.25">
      <c r="B7" s="227"/>
      <c r="C7" s="214"/>
      <c r="D7" s="219"/>
      <c r="E7" s="351"/>
      <c r="F7" s="351"/>
      <c r="G7" s="327"/>
      <c r="H7" s="217" t="s">
        <v>46</v>
      </c>
      <c r="I7" s="218" t="s">
        <v>47</v>
      </c>
      <c r="J7" s="327"/>
      <c r="K7" s="327" t="s">
        <v>48</v>
      </c>
      <c r="L7" s="327" t="s">
        <v>49</v>
      </c>
      <c r="M7" s="210"/>
      <c r="N7" s="217" t="s">
        <v>46</v>
      </c>
      <c r="O7" s="218" t="s">
        <v>47</v>
      </c>
      <c r="P7" s="100"/>
    </row>
    <row r="8" spans="2:16" ht="9" customHeight="1" x14ac:dyDescent="0.25">
      <c r="B8" s="48"/>
      <c r="C8" s="48"/>
      <c r="D8" s="81"/>
      <c r="E8" s="51"/>
      <c r="F8" s="51"/>
      <c r="G8" s="51"/>
      <c r="H8" s="148"/>
      <c r="I8" s="149"/>
      <c r="J8" s="51"/>
      <c r="K8" s="51"/>
      <c r="L8" s="51"/>
      <c r="M8" s="50"/>
      <c r="N8" s="148"/>
      <c r="O8" s="149"/>
      <c r="P8" s="100"/>
    </row>
    <row r="9" spans="2:16" ht="15.75" x14ac:dyDescent="0.25">
      <c r="B9" s="172"/>
      <c r="C9" s="186" t="s">
        <v>3</v>
      </c>
      <c r="D9" s="186"/>
      <c r="E9" s="121">
        <v>46064.559337262108</v>
      </c>
      <c r="F9" s="272">
        <v>40474.531933317085</v>
      </c>
      <c r="G9" s="50"/>
      <c r="H9" s="150">
        <v>5590.0274039450233</v>
      </c>
      <c r="I9" s="154">
        <v>13.811221864541267</v>
      </c>
      <c r="J9" s="50"/>
      <c r="K9" s="121">
        <v>118804.16963799253</v>
      </c>
      <c r="L9" s="122">
        <v>100594.24119323617</v>
      </c>
      <c r="M9" s="50"/>
      <c r="N9" s="150">
        <v>18209.928444756355</v>
      </c>
      <c r="O9" s="151">
        <v>18.102356783800431</v>
      </c>
      <c r="P9" s="47"/>
    </row>
    <row r="10" spans="2:16" x14ac:dyDescent="0.25">
      <c r="B10" s="172"/>
      <c r="C10" s="185"/>
      <c r="D10" s="187"/>
      <c r="E10" s="101"/>
      <c r="F10" s="101"/>
      <c r="G10" s="50"/>
      <c r="H10" s="150"/>
      <c r="I10" s="154"/>
      <c r="J10" s="50"/>
      <c r="K10" s="94"/>
      <c r="L10" s="94"/>
      <c r="M10" s="50"/>
      <c r="N10" s="150"/>
      <c r="O10" s="151"/>
      <c r="P10" s="47"/>
    </row>
    <row r="11" spans="2:16" x14ac:dyDescent="0.25">
      <c r="B11" s="172"/>
      <c r="C11" s="185" t="s">
        <v>50</v>
      </c>
      <c r="D11" s="188"/>
      <c r="E11" s="119">
        <v>25456.391303027456</v>
      </c>
      <c r="F11" s="273">
        <v>22067.72319370896</v>
      </c>
      <c r="G11" s="50"/>
      <c r="H11" s="150">
        <v>3388.6681093184961</v>
      </c>
      <c r="I11" s="154">
        <v>15.355766789228786</v>
      </c>
      <c r="J11" s="50"/>
      <c r="K11" s="119">
        <v>66669.382111603394</v>
      </c>
      <c r="L11" s="120">
        <v>55602.561420219834</v>
      </c>
      <c r="M11" s="50"/>
      <c r="N11" s="150">
        <v>11066.82069138356</v>
      </c>
      <c r="O11" s="151">
        <v>19.903436835841724</v>
      </c>
      <c r="P11" s="47"/>
    </row>
    <row r="12" spans="2:16" ht="15.75" x14ac:dyDescent="0.25">
      <c r="B12" s="172"/>
      <c r="C12" s="188"/>
      <c r="D12" s="186" t="s">
        <v>51</v>
      </c>
      <c r="E12" s="121">
        <v>20608.168034234652</v>
      </c>
      <c r="F12" s="272">
        <v>18406.808739608125</v>
      </c>
      <c r="G12" s="50"/>
      <c r="H12" s="150">
        <v>2201.3592946265271</v>
      </c>
      <c r="I12" s="154">
        <v>11.959483720225773</v>
      </c>
      <c r="J12" s="50"/>
      <c r="K12" s="121">
        <v>52134.787526389133</v>
      </c>
      <c r="L12" s="122">
        <v>44991.679773016338</v>
      </c>
      <c r="M12" s="50"/>
      <c r="N12" s="150">
        <v>7143.1077533727948</v>
      </c>
      <c r="O12" s="151">
        <v>15.876508255326049</v>
      </c>
      <c r="P12" s="47"/>
    </row>
    <row r="13" spans="2:16" x14ac:dyDescent="0.25">
      <c r="B13" s="172"/>
      <c r="C13" s="187"/>
      <c r="D13" s="188"/>
      <c r="E13" s="123">
        <v>0.44737577718592192</v>
      </c>
      <c r="F13" s="274">
        <v>0.45477508597094718</v>
      </c>
      <c r="G13" s="50"/>
      <c r="H13" s="150"/>
      <c r="I13" s="154"/>
      <c r="J13" s="50"/>
      <c r="K13" s="123">
        <v>0.43882961082299327</v>
      </c>
      <c r="L13" s="124">
        <v>0.44725900050868439</v>
      </c>
      <c r="M13" s="50"/>
      <c r="N13" s="150"/>
      <c r="O13" s="151"/>
      <c r="P13" s="47"/>
    </row>
    <row r="14" spans="2:16" ht="13.15" customHeight="1" x14ac:dyDescent="0.25">
      <c r="B14" s="172"/>
      <c r="C14" s="187"/>
      <c r="D14" s="188"/>
      <c r="E14" s="95"/>
      <c r="F14" s="275"/>
      <c r="G14" s="50"/>
      <c r="H14" s="150"/>
      <c r="I14" s="154"/>
      <c r="J14" s="50"/>
      <c r="K14" s="95"/>
      <c r="L14" s="95"/>
      <c r="M14" s="50"/>
      <c r="N14" s="150"/>
      <c r="O14" s="151"/>
      <c r="P14" s="47"/>
    </row>
    <row r="15" spans="2:16" x14ac:dyDescent="0.25">
      <c r="B15" s="172"/>
      <c r="C15" s="185" t="s">
        <v>52</v>
      </c>
      <c r="D15" s="188"/>
      <c r="E15" s="119">
        <v>12275.032008173879</v>
      </c>
      <c r="F15" s="119">
        <v>10996.758188946973</v>
      </c>
      <c r="G15" s="50"/>
      <c r="H15" s="150">
        <v>1278.2738192269062</v>
      </c>
      <c r="I15" s="154">
        <v>11.624096822568308</v>
      </c>
      <c r="J15" s="50"/>
      <c r="K15" s="119">
        <v>31887.562888476401</v>
      </c>
      <c r="L15" s="120">
        <v>25937.859458887899</v>
      </c>
      <c r="M15" s="50"/>
      <c r="N15" s="150">
        <v>5949.7034295885023</v>
      </c>
      <c r="O15" s="151">
        <v>22.938297738172729</v>
      </c>
      <c r="P15" s="47"/>
    </row>
    <row r="16" spans="2:16" x14ac:dyDescent="0.25">
      <c r="B16" s="172"/>
      <c r="C16" s="185" t="s">
        <v>53</v>
      </c>
      <c r="D16" s="188"/>
      <c r="E16" s="119">
        <v>2237.3139526569316</v>
      </c>
      <c r="F16" s="119">
        <v>2225.4299852649901</v>
      </c>
      <c r="G16" s="50"/>
      <c r="H16" s="150">
        <v>11.883967391941496</v>
      </c>
      <c r="I16" s="154">
        <v>0.53400769606897214</v>
      </c>
      <c r="J16" s="50"/>
      <c r="K16" s="119">
        <v>5867.4301582320904</v>
      </c>
      <c r="L16" s="120">
        <v>5157.1909526955396</v>
      </c>
      <c r="M16" s="50"/>
      <c r="N16" s="150">
        <v>710.2392055365508</v>
      </c>
      <c r="O16" s="151">
        <v>13.77182291777126</v>
      </c>
      <c r="P16" s="47"/>
    </row>
    <row r="17" spans="2:16" ht="15.75" x14ac:dyDescent="0.25">
      <c r="B17" s="172"/>
      <c r="C17" s="188"/>
      <c r="D17" s="317" t="s">
        <v>54</v>
      </c>
      <c r="E17" s="121">
        <v>14512.345960830811</v>
      </c>
      <c r="F17" s="272">
        <v>13222.188174211962</v>
      </c>
      <c r="G17" s="50"/>
      <c r="H17" s="150">
        <v>1290.1577866188491</v>
      </c>
      <c r="I17" s="154">
        <v>9.7575209913826733</v>
      </c>
      <c r="J17" s="50"/>
      <c r="K17" s="119">
        <v>37754.993046708492</v>
      </c>
      <c r="L17" s="120">
        <v>31095.050411583437</v>
      </c>
      <c r="M17" s="50"/>
      <c r="N17" s="150">
        <v>6659.9426351250549</v>
      </c>
      <c r="O17" s="151">
        <v>21.418015237062015</v>
      </c>
      <c r="P17" s="47"/>
    </row>
    <row r="18" spans="2:16" x14ac:dyDescent="0.25">
      <c r="B18" s="172"/>
      <c r="C18" s="185"/>
      <c r="D18" s="188"/>
      <c r="E18" s="123">
        <v>0.31504362941103015</v>
      </c>
      <c r="F18" s="274">
        <v>0.32667921141116307</v>
      </c>
      <c r="G18" s="50"/>
      <c r="H18" s="150"/>
      <c r="I18" s="154"/>
      <c r="J18" s="50"/>
      <c r="K18" s="123">
        <v>0.31779181792820493</v>
      </c>
      <c r="L18" s="124">
        <v>0.30911362363031802</v>
      </c>
      <c r="M18" s="50"/>
      <c r="N18" s="150"/>
      <c r="O18" s="151"/>
      <c r="P18" s="47"/>
    </row>
    <row r="19" spans="2:16" x14ac:dyDescent="0.25">
      <c r="B19" s="172"/>
      <c r="C19" s="185"/>
      <c r="D19" s="188"/>
      <c r="E19" s="95"/>
      <c r="F19" s="275"/>
      <c r="G19" s="50"/>
      <c r="H19" s="150"/>
      <c r="I19" s="154"/>
      <c r="J19" s="50"/>
      <c r="K19" s="95"/>
      <c r="L19" s="95"/>
      <c r="M19" s="50"/>
      <c r="N19" s="150"/>
      <c r="O19" s="151"/>
      <c r="P19" s="47"/>
    </row>
    <row r="20" spans="2:16" x14ac:dyDescent="0.25">
      <c r="B20" s="172"/>
      <c r="C20" s="185" t="s">
        <v>55</v>
      </c>
      <c r="D20" s="188"/>
      <c r="E20" s="119">
        <v>13.678340846477997</v>
      </c>
      <c r="F20" s="273">
        <v>164.14719899043797</v>
      </c>
      <c r="G20" s="50"/>
      <c r="H20" s="150">
        <v>-150.46885814395998</v>
      </c>
      <c r="I20" s="154">
        <v>-91.667027563915482</v>
      </c>
      <c r="J20" s="50"/>
      <c r="K20" s="119">
        <v>443.99310360518899</v>
      </c>
      <c r="L20" s="120">
        <v>-3109.9103462135899</v>
      </c>
      <c r="M20" s="50"/>
      <c r="N20" s="150">
        <v>3553.9034498187789</v>
      </c>
      <c r="O20" s="151">
        <v>-114.27671714542396</v>
      </c>
      <c r="P20" s="47"/>
    </row>
    <row r="21" spans="2:16" ht="15.75" x14ac:dyDescent="0.25">
      <c r="B21" s="172"/>
      <c r="C21" s="188"/>
      <c r="D21" s="186" t="s">
        <v>56</v>
      </c>
      <c r="E21" s="121">
        <v>6082.1437325573625</v>
      </c>
      <c r="F21" s="272">
        <v>5020.4733664057248</v>
      </c>
      <c r="G21" s="50"/>
      <c r="H21" s="150">
        <v>1061.6703661516376</v>
      </c>
      <c r="I21" s="154">
        <v>21.1468180123364</v>
      </c>
      <c r="J21" s="50"/>
      <c r="K21" s="121">
        <v>13935.801376075451</v>
      </c>
      <c r="L21" s="122">
        <v>17006.539707646491</v>
      </c>
      <c r="M21" s="50"/>
      <c r="N21" s="150">
        <v>-3070.7383315710395</v>
      </c>
      <c r="O21" s="151">
        <v>-18.056220632527452</v>
      </c>
      <c r="P21" s="47"/>
    </row>
    <row r="22" spans="2:16" ht="15.75" x14ac:dyDescent="0.25">
      <c r="B22" s="175"/>
      <c r="C22" s="193"/>
      <c r="D22" s="184"/>
      <c r="E22" s="95"/>
      <c r="F22" s="275"/>
      <c r="G22" s="50"/>
      <c r="H22" s="150"/>
      <c r="I22" s="154"/>
      <c r="J22" s="50"/>
      <c r="K22" s="95"/>
      <c r="L22" s="95"/>
      <c r="M22" s="50"/>
      <c r="N22" s="150"/>
      <c r="O22" s="151"/>
      <c r="P22" s="47"/>
    </row>
    <row r="23" spans="2:16" ht="16.5" x14ac:dyDescent="0.25">
      <c r="B23" s="172"/>
      <c r="C23" s="185" t="s">
        <v>57</v>
      </c>
      <c r="D23" s="188"/>
      <c r="E23" s="119">
        <v>199.90958177506101</v>
      </c>
      <c r="F23" s="273">
        <v>238.56638113523599</v>
      </c>
      <c r="G23" s="50"/>
      <c r="H23" s="150">
        <v>-38.656799360174972</v>
      </c>
      <c r="I23" s="154">
        <v>-16.203791655900424</v>
      </c>
      <c r="J23" s="50"/>
      <c r="K23" s="119">
        <v>522.96323069423954</v>
      </c>
      <c r="L23" s="120">
        <v>536.73851516550894</v>
      </c>
      <c r="M23" s="50"/>
      <c r="N23" s="150">
        <v>-13.775284471269401</v>
      </c>
      <c r="O23" s="151">
        <v>-2.5664795951938824</v>
      </c>
      <c r="P23" s="47"/>
    </row>
    <row r="24" spans="2:16" ht="15.75" x14ac:dyDescent="0.25">
      <c r="B24" s="172"/>
      <c r="C24" s="185"/>
      <c r="D24" s="186" t="s">
        <v>58</v>
      </c>
      <c r="E24" s="121">
        <v>6282.0533143324237</v>
      </c>
      <c r="F24" s="272">
        <v>5259.0397475409609</v>
      </c>
      <c r="G24" s="50"/>
      <c r="H24" s="150">
        <v>1023.0135667914628</v>
      </c>
      <c r="I24" s="154">
        <v>19.452478321157528</v>
      </c>
      <c r="J24" s="50"/>
      <c r="K24" s="121">
        <v>14458.764606769691</v>
      </c>
      <c r="L24" s="122">
        <v>17543.278222811998</v>
      </c>
      <c r="M24" s="50"/>
      <c r="N24" s="150">
        <v>-3084.5136160423062</v>
      </c>
      <c r="O24" s="151">
        <v>-17.582310312056904</v>
      </c>
      <c r="P24" s="47"/>
    </row>
    <row r="25" spans="2:16" x14ac:dyDescent="0.25">
      <c r="B25" s="172"/>
      <c r="C25" s="185"/>
      <c r="D25" s="188"/>
      <c r="E25" s="123">
        <v>0.1363749790449163</v>
      </c>
      <c r="F25" s="274">
        <v>0.12993454145943861</v>
      </c>
      <c r="G25" s="50"/>
      <c r="H25" s="150"/>
      <c r="I25" s="154"/>
      <c r="J25" s="50"/>
      <c r="K25" s="123">
        <v>0.12170250127438209</v>
      </c>
      <c r="L25" s="124">
        <v>0.17439644670227489</v>
      </c>
      <c r="M25" s="50"/>
      <c r="N25" s="150"/>
      <c r="O25" s="154"/>
      <c r="P25" s="47"/>
    </row>
    <row r="26" spans="2:16" ht="15.75" x14ac:dyDescent="0.25">
      <c r="B26" s="175"/>
      <c r="C26" s="189"/>
      <c r="D26" s="190"/>
      <c r="E26" s="94"/>
      <c r="F26" s="276"/>
      <c r="G26" s="50"/>
      <c r="H26" s="150"/>
      <c r="I26" s="154"/>
      <c r="J26" s="50"/>
      <c r="K26" s="94"/>
      <c r="L26" s="94"/>
      <c r="M26" s="50"/>
      <c r="N26" s="150"/>
      <c r="O26" s="151"/>
      <c r="P26" s="47"/>
    </row>
    <row r="27" spans="2:16" x14ac:dyDescent="0.25">
      <c r="B27" s="172"/>
      <c r="C27" s="185" t="s">
        <v>59</v>
      </c>
      <c r="D27" s="188"/>
      <c r="E27" s="119">
        <v>-666.56275664215309</v>
      </c>
      <c r="F27" s="273">
        <v>-720.07684295196725</v>
      </c>
      <c r="G27" s="50"/>
      <c r="H27" s="150">
        <v>53.514086309814161</v>
      </c>
      <c r="I27" s="154">
        <v>-7.4317188274562795</v>
      </c>
      <c r="J27" s="50"/>
      <c r="K27" s="119">
        <v>-2708.8810029929141</v>
      </c>
      <c r="L27" s="120">
        <v>-2305.2576271435678</v>
      </c>
      <c r="M27" s="50"/>
      <c r="N27" s="150">
        <v>-403.6233758493463</v>
      </c>
      <c r="O27" s="151">
        <v>17.508818584822293</v>
      </c>
      <c r="P27" s="47"/>
    </row>
    <row r="28" spans="2:16" x14ac:dyDescent="0.25">
      <c r="B28" s="172"/>
      <c r="C28" s="185" t="s">
        <v>60</v>
      </c>
      <c r="D28" s="188"/>
      <c r="E28" s="119">
        <v>-90.669731169409573</v>
      </c>
      <c r="F28" s="273">
        <v>198.37970003867994</v>
      </c>
      <c r="G28" s="50"/>
      <c r="H28" s="150">
        <v>-289.04943120808952</v>
      </c>
      <c r="I28" s="154">
        <v>-145.70514581468308</v>
      </c>
      <c r="J28" s="50"/>
      <c r="K28" s="119">
        <v>-764.55033392994153</v>
      </c>
      <c r="L28" s="120">
        <v>-468.62321472443688</v>
      </c>
      <c r="M28" s="50"/>
      <c r="N28" s="150">
        <v>-295.92711920550465</v>
      </c>
      <c r="O28" s="151">
        <v>63.148198788981858</v>
      </c>
      <c r="P28" s="47"/>
    </row>
    <row r="29" spans="2:16" x14ac:dyDescent="0.25">
      <c r="B29" s="175"/>
      <c r="C29" s="191" t="s">
        <v>61</v>
      </c>
      <c r="D29" s="190"/>
      <c r="E29" s="119">
        <v>-163.17895909624917</v>
      </c>
      <c r="F29" s="273">
        <v>-61.584406181792986</v>
      </c>
      <c r="G29" s="50"/>
      <c r="H29" s="150">
        <v>-101.59455291445619</v>
      </c>
      <c r="I29" s="154"/>
      <c r="J29" s="50"/>
      <c r="K29" s="119">
        <v>-1</v>
      </c>
      <c r="L29" s="120">
        <v>0</v>
      </c>
      <c r="M29" s="50"/>
      <c r="N29" s="150">
        <v>-1</v>
      </c>
      <c r="O29" s="151" t="e">
        <v>#DIV/0!</v>
      </c>
      <c r="P29" s="47"/>
    </row>
    <row r="30" spans="2:16" ht="15.75" x14ac:dyDescent="0.25">
      <c r="B30" s="172"/>
      <c r="C30" s="188"/>
      <c r="D30" s="317" t="s">
        <v>62</v>
      </c>
      <c r="E30" s="121">
        <v>-920.41144690781186</v>
      </c>
      <c r="F30" s="272">
        <v>-583.28154909508021</v>
      </c>
      <c r="G30" s="50"/>
      <c r="H30" s="150">
        <v>-337.12989781273166</v>
      </c>
      <c r="I30" s="154">
        <v>57.798827742068084</v>
      </c>
      <c r="J30" s="50"/>
      <c r="K30" s="119">
        <v>-3473.4313369228557</v>
      </c>
      <c r="L30" s="120">
        <v>-2773.8808418680046</v>
      </c>
      <c r="M30" s="50"/>
      <c r="N30" s="150">
        <v>-699.55049505485113</v>
      </c>
      <c r="O30" s="151">
        <v>25.219197757022439</v>
      </c>
      <c r="P30" s="47"/>
    </row>
    <row r="31" spans="2:16" x14ac:dyDescent="0.25">
      <c r="B31" s="175"/>
      <c r="C31" s="192"/>
      <c r="D31" s="190"/>
      <c r="E31" s="96"/>
      <c r="F31" s="277"/>
      <c r="G31" s="50"/>
      <c r="H31" s="150"/>
      <c r="I31" s="154"/>
      <c r="J31" s="50"/>
      <c r="K31" s="96"/>
      <c r="L31" s="96"/>
      <c r="M31" s="50"/>
      <c r="N31" s="150"/>
      <c r="O31" s="151"/>
      <c r="P31" s="47"/>
    </row>
    <row r="32" spans="2:16" ht="16.5" x14ac:dyDescent="0.25">
      <c r="B32" s="172"/>
      <c r="C32" s="185" t="s">
        <v>63</v>
      </c>
      <c r="D32" s="188"/>
      <c r="E32" s="119">
        <v>79.932627867515009</v>
      </c>
      <c r="F32" s="273">
        <v>-13.325443848354501</v>
      </c>
      <c r="G32" s="50"/>
      <c r="H32" s="150">
        <v>93.258071715869505</v>
      </c>
      <c r="I32" s="154">
        <v>-699.84964686474984</v>
      </c>
      <c r="J32" s="50"/>
      <c r="K32" s="119">
        <v>74.318761080194207</v>
      </c>
      <c r="L32" s="120">
        <v>32.709858433960001</v>
      </c>
      <c r="M32" s="50"/>
      <c r="N32" s="150">
        <v>41.608902646234206</v>
      </c>
      <c r="O32" s="151">
        <v>127.20600038743993</v>
      </c>
      <c r="P32" s="47"/>
    </row>
    <row r="33" spans="2:16" ht="15.75" x14ac:dyDescent="0.25">
      <c r="B33" s="172"/>
      <c r="C33" s="188"/>
      <c r="D33" s="186" t="s">
        <v>64</v>
      </c>
      <c r="E33" s="121">
        <v>5441.5744952921268</v>
      </c>
      <c r="F33" s="272">
        <v>4662.4327545975266</v>
      </c>
      <c r="G33" s="50"/>
      <c r="H33" s="150">
        <v>779.14174069460023</v>
      </c>
      <c r="I33" s="154">
        <v>16.711055830806455</v>
      </c>
      <c r="J33" s="50"/>
      <c r="K33" s="121">
        <v>11059.652030927031</v>
      </c>
      <c r="L33" s="122">
        <v>14802.107239377952</v>
      </c>
      <c r="M33" s="50"/>
      <c r="N33" s="150">
        <v>-3742.4552084509214</v>
      </c>
      <c r="O33" s="151">
        <v>-25.283259659779333</v>
      </c>
      <c r="P33" s="47"/>
    </row>
    <row r="34" spans="2:16" ht="15.75" x14ac:dyDescent="0.25">
      <c r="B34" s="172"/>
      <c r="C34" s="187"/>
      <c r="D34" s="188"/>
      <c r="E34" s="97"/>
      <c r="F34" s="278"/>
      <c r="G34" s="50"/>
      <c r="H34" s="150"/>
      <c r="I34" s="154"/>
      <c r="J34" s="50"/>
      <c r="K34" s="97"/>
      <c r="L34" s="97"/>
      <c r="M34" s="50"/>
      <c r="N34" s="150"/>
      <c r="O34" s="151"/>
      <c r="P34" s="47"/>
    </row>
    <row r="35" spans="2:16" x14ac:dyDescent="0.25">
      <c r="B35" s="172"/>
      <c r="C35" s="185" t="s">
        <v>65</v>
      </c>
      <c r="D35" s="188"/>
      <c r="E35" s="119">
        <v>-1637.947260679452</v>
      </c>
      <c r="F35" s="273">
        <v>-1434.1036888065987</v>
      </c>
      <c r="G35" s="50"/>
      <c r="H35" s="150">
        <v>-203.84357187285332</v>
      </c>
      <c r="I35" s="154">
        <v>14.21400512835187</v>
      </c>
      <c r="J35" s="50"/>
      <c r="K35" s="119">
        <v>3164.7848364802599</v>
      </c>
      <c r="L35" s="120">
        <v>3810.4788821768002</v>
      </c>
      <c r="M35" s="50"/>
      <c r="N35" s="150">
        <v>-645.69404569654034</v>
      </c>
      <c r="O35" s="151">
        <v>-16.945220421420537</v>
      </c>
      <c r="P35" s="47"/>
    </row>
    <row r="36" spans="2:16" x14ac:dyDescent="0.25">
      <c r="B36" s="172"/>
      <c r="C36" s="185" t="s">
        <v>66</v>
      </c>
      <c r="D36" s="188"/>
      <c r="E36" s="119">
        <v>-709.67830366277406</v>
      </c>
      <c r="F36" s="273">
        <v>-643.11074691206011</v>
      </c>
      <c r="G36" s="50"/>
      <c r="H36" s="150">
        <v>-66.567556750713948</v>
      </c>
      <c r="I36" s="154">
        <v>10.350869903876214</v>
      </c>
      <c r="J36" s="50"/>
      <c r="K36" s="119">
        <v>-1523.1466493378523</v>
      </c>
      <c r="L36" s="120">
        <v>-2162.5392080061861</v>
      </c>
      <c r="M36" s="50"/>
      <c r="N36" s="150">
        <v>639.39255866833378</v>
      </c>
      <c r="O36" s="151">
        <v>-29.566749879084952</v>
      </c>
      <c r="P36" s="47"/>
    </row>
    <row r="37" spans="2:16" x14ac:dyDescent="0.25">
      <c r="B37" s="175"/>
      <c r="C37" s="192"/>
      <c r="D37" s="190"/>
      <c r="E37" s="98"/>
      <c r="F37" s="279"/>
      <c r="G37" s="50"/>
      <c r="H37" s="150"/>
      <c r="I37" s="154"/>
      <c r="J37" s="50"/>
      <c r="K37" s="98"/>
      <c r="L37" s="98"/>
      <c r="M37" s="50"/>
      <c r="N37" s="150"/>
      <c r="O37" s="151"/>
      <c r="P37" s="47"/>
    </row>
    <row r="38" spans="2:16" ht="15.75" x14ac:dyDescent="0.25">
      <c r="B38" s="172"/>
      <c r="C38" s="188"/>
      <c r="D38" s="186" t="s">
        <v>67</v>
      </c>
      <c r="E38" s="121">
        <v>3093.9489309499008</v>
      </c>
      <c r="F38" s="272">
        <v>2585.2183188788676</v>
      </c>
      <c r="G38" s="50"/>
      <c r="H38" s="150">
        <v>508.73061207103319</v>
      </c>
      <c r="I38" s="154">
        <v>19.678439084079159</v>
      </c>
      <c r="J38" s="50"/>
      <c r="K38" s="121">
        <v>6371.7205451089194</v>
      </c>
      <c r="L38" s="122">
        <v>8829.089149194966</v>
      </c>
      <c r="M38" s="50"/>
      <c r="N38" s="150">
        <v>-2457.3686040860466</v>
      </c>
      <c r="O38" s="151">
        <v>-27.83264006695536</v>
      </c>
      <c r="P38" s="47"/>
    </row>
    <row r="39" spans="2:16" ht="15.75" x14ac:dyDescent="0.25">
      <c r="B39" s="175"/>
      <c r="C39" s="189"/>
      <c r="D39" s="190"/>
      <c r="E39" s="123">
        <v>6.7165495024005858E-2</v>
      </c>
      <c r="F39" s="274">
        <v>6.3872716876333169E-2</v>
      </c>
      <c r="G39" s="50"/>
      <c r="H39" s="150"/>
      <c r="I39" s="154"/>
      <c r="J39" s="50"/>
      <c r="K39" s="123">
        <v>5.3632128943993725E-2</v>
      </c>
      <c r="L39" s="124">
        <v>8.7769329978191854E-2</v>
      </c>
      <c r="M39" s="50"/>
      <c r="N39" s="150"/>
      <c r="O39" s="151"/>
      <c r="P39" s="47"/>
    </row>
    <row r="40" spans="2:16" ht="15.75" x14ac:dyDescent="0.25">
      <c r="B40" s="175"/>
      <c r="C40" s="189"/>
      <c r="D40" s="190"/>
      <c r="E40" s="97"/>
      <c r="F40" s="278"/>
      <c r="G40" s="50"/>
      <c r="H40" s="150"/>
      <c r="I40" s="154"/>
      <c r="J40" s="50"/>
      <c r="K40" s="97"/>
      <c r="L40" s="97"/>
      <c r="M40" s="50"/>
      <c r="N40" s="150"/>
      <c r="O40" s="151"/>
      <c r="P40" s="47"/>
    </row>
    <row r="41" spans="2:16" x14ac:dyDescent="0.25">
      <c r="B41" s="172"/>
      <c r="C41" s="185" t="s">
        <v>68</v>
      </c>
      <c r="D41" s="188"/>
      <c r="E41" s="119">
        <v>2231.743193926236</v>
      </c>
      <c r="F41" s="273">
        <v>2258.2209440120873</v>
      </c>
      <c r="G41" s="50"/>
      <c r="H41" s="150">
        <v>-26.477750085851312</v>
      </c>
      <c r="I41" s="154">
        <v>-1.172504849716316</v>
      </c>
      <c r="J41" s="50"/>
      <c r="K41" s="119">
        <v>5753.1629694083604</v>
      </c>
      <c r="L41" s="120">
        <v>4766.7140344713744</v>
      </c>
      <c r="M41" s="50"/>
      <c r="N41" s="150">
        <v>986.44893493698601</v>
      </c>
      <c r="O41" s="151">
        <v>20.694527253015348</v>
      </c>
      <c r="P41" s="47"/>
    </row>
    <row r="42" spans="2:16" ht="15.75" x14ac:dyDescent="0.25">
      <c r="B42" s="172"/>
      <c r="C42" s="188"/>
      <c r="D42" s="186" t="s">
        <v>4</v>
      </c>
      <c r="E42" s="121">
        <v>8527.4748491051378</v>
      </c>
      <c r="F42" s="272">
        <v>7681.4078905434862</v>
      </c>
      <c r="G42" s="50"/>
      <c r="H42" s="150">
        <v>846.06695856165152</v>
      </c>
      <c r="I42" s="154">
        <v>11.014477692341229</v>
      </c>
      <c r="J42" s="50"/>
      <c r="K42" s="121">
        <v>20655.920679783241</v>
      </c>
      <c r="L42" s="122">
        <v>19200.081911069781</v>
      </c>
      <c r="M42" s="50"/>
      <c r="N42" s="150">
        <v>1455.83876871346</v>
      </c>
      <c r="O42" s="151">
        <v>7.5824612387413781</v>
      </c>
      <c r="P42" s="47"/>
    </row>
    <row r="43" spans="2:16" x14ac:dyDescent="0.25">
      <c r="B43" s="172"/>
      <c r="C43" s="188"/>
      <c r="D43" s="188" t="s">
        <v>69</v>
      </c>
      <c r="E43" s="125">
        <v>0.18512007868502875</v>
      </c>
      <c r="F43" s="280">
        <v>0.18978373618251643</v>
      </c>
      <c r="G43" s="50"/>
      <c r="H43" s="150"/>
      <c r="I43" s="154"/>
      <c r="J43" s="50"/>
      <c r="K43" s="125" t="e">
        <v>#REF!</v>
      </c>
      <c r="L43" s="126" t="e">
        <v>#REF!</v>
      </c>
      <c r="M43" s="50"/>
      <c r="N43" s="150"/>
      <c r="O43" s="151"/>
      <c r="P43" s="47"/>
    </row>
    <row r="44" spans="2:16" x14ac:dyDescent="0.25">
      <c r="B44" s="175"/>
      <c r="C44" s="183"/>
      <c r="D44" s="190"/>
      <c r="E44" s="125"/>
      <c r="F44" s="281"/>
      <c r="G44" s="50"/>
      <c r="H44" s="152"/>
      <c r="I44" s="153"/>
      <c r="J44" s="50"/>
      <c r="K44" s="125">
        <v>0.17386528387617853</v>
      </c>
      <c r="L44" s="126">
        <v>0.19086661108350575</v>
      </c>
      <c r="M44" s="50"/>
      <c r="N44" s="152"/>
      <c r="O44" s="153"/>
      <c r="P44" s="47"/>
    </row>
    <row r="45" spans="2:16" ht="6.75" customHeight="1" x14ac:dyDescent="0.25">
      <c r="B45" s="48"/>
      <c r="C45" s="48"/>
      <c r="D45" s="48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48"/>
    </row>
    <row r="46" spans="2:16" x14ac:dyDescent="0.25">
      <c r="B46" s="48"/>
      <c r="C46" s="82" t="s">
        <v>70</v>
      </c>
      <c r="D46" s="48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37"/>
    </row>
    <row r="47" spans="2:16" ht="15" customHeight="1" x14ac:dyDescent="0.25">
      <c r="B47" s="48"/>
      <c r="C47" s="85" t="s">
        <v>71</v>
      </c>
      <c r="D47" s="85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48"/>
    </row>
    <row r="48" spans="2:16" ht="15" customHeight="1" x14ac:dyDescent="0.25">
      <c r="B48" s="48"/>
      <c r="C48" s="85" t="s">
        <v>72</v>
      </c>
      <c r="D48" s="85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48"/>
    </row>
    <row r="49" spans="1:16" x14ac:dyDescent="0.25">
      <c r="B49" s="48"/>
      <c r="C49" s="85" t="s">
        <v>73</v>
      </c>
      <c r="D49" s="85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48"/>
    </row>
    <row r="50" spans="1:16" ht="15" customHeight="1" x14ac:dyDescent="0.25">
      <c r="B50" s="48"/>
      <c r="C50" s="84"/>
      <c r="D50" s="48"/>
      <c r="E50"/>
      <c r="F50"/>
      <c r="G50" s="72"/>
      <c r="H50" s="72"/>
      <c r="I50" s="72"/>
      <c r="J50" s="72"/>
      <c r="K50" s="72"/>
      <c r="L50" s="72"/>
      <c r="M50" s="72"/>
      <c r="N50" s="72"/>
      <c r="O50" s="72"/>
      <c r="P50" s="48"/>
    </row>
    <row r="51" spans="1:16" ht="15" customHeight="1" x14ac:dyDescent="0.25">
      <c r="B51" s="48"/>
      <c r="C51" s="84"/>
      <c r="D51" s="48"/>
      <c r="E51"/>
      <c r="F51"/>
      <c r="G51" s="72"/>
      <c r="H51" s="72"/>
      <c r="I51" s="72"/>
      <c r="J51" s="72"/>
      <c r="K51" s="86"/>
      <c r="L51" s="72"/>
      <c r="M51" s="72"/>
      <c r="N51" s="72"/>
      <c r="O51" s="72"/>
      <c r="P51" s="48"/>
    </row>
    <row r="52" spans="1:16" x14ac:dyDescent="0.25">
      <c r="B52" s="48"/>
      <c r="C52" s="48"/>
      <c r="D52" s="48"/>
      <c r="E52" s="241"/>
      <c r="F52" s="241"/>
      <c r="G52" s="72"/>
      <c r="H52" s="72"/>
      <c r="I52" s="72"/>
      <c r="J52" s="72"/>
      <c r="K52" s="72"/>
      <c r="L52" s="72"/>
      <c r="M52" s="72"/>
      <c r="N52" s="72"/>
      <c r="O52" s="72"/>
      <c r="P52" s="48"/>
    </row>
    <row r="53" spans="1:16" x14ac:dyDescent="0.25">
      <c r="B53" s="48"/>
      <c r="C53" s="48"/>
      <c r="D53" s="48"/>
      <c r="E53" s="238"/>
      <c r="F53" s="239"/>
      <c r="G53" s="240"/>
      <c r="H53" s="72"/>
      <c r="I53" s="72"/>
      <c r="J53" s="88"/>
      <c r="K53" s="87"/>
      <c r="L53" s="80"/>
      <c r="M53" s="72"/>
      <c r="N53" s="86"/>
      <c r="O53" s="72"/>
      <c r="P53" s="48"/>
    </row>
    <row r="54" spans="1:16" x14ac:dyDescent="0.25">
      <c r="E54" s="238"/>
      <c r="F54" s="239"/>
      <c r="K54" s="22"/>
      <c r="L54" s="22"/>
    </row>
    <row r="55" spans="1:16" x14ac:dyDescent="0.25">
      <c r="E55" s="240"/>
      <c r="F55" s="240"/>
      <c r="K55" s="20"/>
      <c r="L55" s="20"/>
    </row>
    <row r="56" spans="1:16" x14ac:dyDescent="0.25">
      <c r="E56" s="27"/>
      <c r="F56" s="32"/>
    </row>
    <row r="57" spans="1:16" x14ac:dyDescent="0.25">
      <c r="E57" s="32"/>
      <c r="F57" s="32"/>
    </row>
    <row r="58" spans="1:16" x14ac:dyDescent="0.25">
      <c r="E58" s="22"/>
      <c r="F58" s="22"/>
      <c r="I58" s="33"/>
    </row>
    <row r="59" spans="1:16" x14ac:dyDescent="0.25">
      <c r="E59" s="22"/>
      <c r="F59" s="22"/>
      <c r="K59" s="24"/>
    </row>
    <row r="60" spans="1:16" s="5" customFormat="1" x14ac:dyDescent="0.25">
      <c r="A60"/>
      <c r="B60"/>
      <c r="C60"/>
      <c r="D60"/>
      <c r="E60" s="34"/>
      <c r="F60" s="34"/>
      <c r="G60" s="33"/>
      <c r="H60" s="33"/>
      <c r="K60" s="24"/>
      <c r="P60"/>
    </row>
    <row r="62" spans="1:16" s="5" customFormat="1" x14ac:dyDescent="0.25">
      <c r="A62"/>
      <c r="B62"/>
      <c r="C62"/>
      <c r="D62"/>
      <c r="E62" s="22"/>
      <c r="F62" s="22"/>
      <c r="P62"/>
    </row>
    <row r="63" spans="1:16" s="5" customFormat="1" x14ac:dyDescent="0.25">
      <c r="A63"/>
      <c r="B63"/>
      <c r="C63"/>
      <c r="D63"/>
      <c r="E63" s="22"/>
      <c r="F63" s="22"/>
      <c r="P63"/>
    </row>
    <row r="64" spans="1:16" s="5" customFormat="1" x14ac:dyDescent="0.25">
      <c r="A64"/>
      <c r="B64"/>
      <c r="C64"/>
      <c r="D64"/>
      <c r="E64" s="34"/>
      <c r="F64" s="34"/>
      <c r="P64"/>
    </row>
    <row r="66" spans="1:16" s="5" customFormat="1" x14ac:dyDescent="0.25">
      <c r="A66"/>
      <c r="B66"/>
      <c r="C66"/>
      <c r="D66"/>
      <c r="E66" s="22"/>
      <c r="F66" s="22"/>
      <c r="P66"/>
    </row>
    <row r="67" spans="1:16" s="5" customFormat="1" x14ac:dyDescent="0.25">
      <c r="A67"/>
      <c r="B67"/>
      <c r="C67"/>
      <c r="D67"/>
      <c r="E67" s="22"/>
      <c r="F67" s="22"/>
      <c r="P67"/>
    </row>
    <row r="68" spans="1:16" s="5" customFormat="1" x14ac:dyDescent="0.25">
      <c r="A68"/>
      <c r="B68"/>
      <c r="C68"/>
      <c r="D68"/>
      <c r="E68" s="20"/>
      <c r="F68" s="20"/>
      <c r="P68"/>
    </row>
    <row r="69" spans="1:16" s="5" customFormat="1" x14ac:dyDescent="0.25">
      <c r="A69"/>
      <c r="B69"/>
      <c r="C69"/>
      <c r="D69"/>
      <c r="E69"/>
      <c r="F69"/>
      <c r="P69"/>
    </row>
    <row r="70" spans="1:16" s="5" customFormat="1" x14ac:dyDescent="0.25">
      <c r="A70"/>
      <c r="B70"/>
      <c r="C70"/>
      <c r="D70"/>
      <c r="E70" s="22"/>
      <c r="F70" s="32"/>
      <c r="P70"/>
    </row>
    <row r="74" spans="1:16" s="5" customFormat="1" x14ac:dyDescent="0.25">
      <c r="A74"/>
      <c r="B74"/>
      <c r="C74"/>
      <c r="D74"/>
      <c r="E74" s="33"/>
      <c r="P74"/>
    </row>
    <row r="76" spans="1:16" s="5" customFormat="1" x14ac:dyDescent="0.25">
      <c r="A76"/>
      <c r="B76"/>
      <c r="C76"/>
      <c r="D76"/>
      <c r="F76" s="33"/>
      <c r="L76" s="33"/>
      <c r="P76"/>
    </row>
    <row r="77" spans="1:16" s="5" customFormat="1" x14ac:dyDescent="0.25">
      <c r="A77"/>
      <c r="B77"/>
      <c r="C77"/>
      <c r="D77"/>
      <c r="F77" s="33"/>
      <c r="L77" s="33"/>
      <c r="P77"/>
    </row>
  </sheetData>
  <mergeCells count="7">
    <mergeCell ref="H6:I6"/>
    <mergeCell ref="N6:O6"/>
    <mergeCell ref="E6:E7"/>
    <mergeCell ref="F6:F7"/>
    <mergeCell ref="B1:P1"/>
    <mergeCell ref="B2:P2"/>
    <mergeCell ref="B3:P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K56"/>
  <sheetViews>
    <sheetView showGridLines="0" zoomScale="80" zoomScaleNormal="80" zoomScalePage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42" sqref="E42"/>
    </sheetView>
  </sheetViews>
  <sheetFormatPr baseColWidth="10" defaultColWidth="11.42578125" defaultRowHeight="15" x14ac:dyDescent="0.25"/>
  <cols>
    <col min="1" max="1" width="5.28515625" customWidth="1"/>
    <col min="2" max="2" width="1.28515625" customWidth="1"/>
    <col min="3" max="3" width="6.7109375" customWidth="1"/>
    <col min="4" max="4" width="38.28515625" customWidth="1"/>
    <col min="5" max="6" width="15.7109375" customWidth="1"/>
    <col min="7" max="7" width="2.28515625" hidden="1" customWidth="1"/>
    <col min="8" max="8" width="12.28515625" customWidth="1"/>
    <col min="10" max="11" width="1.28515625" customWidth="1"/>
  </cols>
  <sheetData>
    <row r="1" spans="2:11" ht="23.25" x14ac:dyDescent="0.25">
      <c r="B1" s="360" t="s">
        <v>41</v>
      </c>
      <c r="C1" s="360"/>
      <c r="D1" s="360"/>
      <c r="E1" s="360"/>
      <c r="F1" s="360"/>
      <c r="G1" s="360"/>
      <c r="H1" s="360"/>
      <c r="I1" s="360"/>
      <c r="J1" s="360"/>
      <c r="K1" s="332"/>
    </row>
    <row r="2" spans="2:11" ht="18.75" customHeight="1" x14ac:dyDescent="0.25">
      <c r="B2" s="359" t="s">
        <v>74</v>
      </c>
      <c r="C2" s="359"/>
      <c r="D2" s="359"/>
      <c r="E2" s="359"/>
      <c r="F2" s="359"/>
      <c r="G2" s="359"/>
      <c r="H2" s="359"/>
      <c r="I2" s="359"/>
      <c r="J2" s="359"/>
      <c r="K2" s="331"/>
    </row>
    <row r="3" spans="2:11" ht="18.75" customHeight="1" x14ac:dyDescent="0.25">
      <c r="B3" s="361" t="s">
        <v>43</v>
      </c>
      <c r="C3" s="361"/>
      <c r="D3" s="361"/>
      <c r="E3" s="361"/>
      <c r="F3" s="361"/>
      <c r="G3" s="361"/>
      <c r="H3" s="361"/>
      <c r="I3" s="361"/>
      <c r="J3" s="361"/>
      <c r="K3" s="333"/>
    </row>
    <row r="4" spans="2:11" ht="7.5" customHeight="1" x14ac:dyDescent="0.25"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2:11" ht="1.1499999999999999" customHeight="1" x14ac:dyDescent="0.25">
      <c r="B5" s="78"/>
      <c r="C5" s="78"/>
      <c r="D5" s="78"/>
      <c r="E5" s="78"/>
      <c r="F5" s="78"/>
      <c r="G5" s="78"/>
      <c r="H5" s="78"/>
      <c r="I5" s="106"/>
      <c r="J5" s="78"/>
      <c r="K5" s="78"/>
    </row>
    <row r="6" spans="2:11" x14ac:dyDescent="0.25">
      <c r="B6" s="228"/>
      <c r="C6" s="228"/>
      <c r="D6" s="228"/>
      <c r="E6" s="256" t="s">
        <v>170</v>
      </c>
      <c r="F6" s="220" t="s">
        <v>75</v>
      </c>
      <c r="G6" s="221"/>
      <c r="H6" s="357" t="s">
        <v>44</v>
      </c>
      <c r="I6" s="358"/>
      <c r="J6" s="78"/>
      <c r="K6" s="78"/>
    </row>
    <row r="7" spans="2:11" x14ac:dyDescent="0.25">
      <c r="B7" s="228"/>
      <c r="C7" s="228"/>
      <c r="D7" s="228"/>
      <c r="E7" s="251" t="s">
        <v>178</v>
      </c>
      <c r="F7" s="251">
        <v>2021</v>
      </c>
      <c r="G7" s="222"/>
      <c r="H7" s="223" t="s">
        <v>46</v>
      </c>
      <c r="I7" s="224" t="s">
        <v>47</v>
      </c>
      <c r="J7" s="78"/>
      <c r="K7" s="78"/>
    </row>
    <row r="8" spans="2:11" ht="21" customHeight="1" x14ac:dyDescent="0.25">
      <c r="B8" s="113"/>
      <c r="C8" s="112" t="s">
        <v>76</v>
      </c>
      <c r="D8" s="112"/>
      <c r="E8" s="111"/>
      <c r="F8" s="111"/>
      <c r="G8" s="102"/>
      <c r="H8" s="155"/>
      <c r="I8" s="156"/>
      <c r="J8" s="78"/>
      <c r="K8" s="78"/>
    </row>
    <row r="9" spans="2:11" ht="15" customHeight="1" x14ac:dyDescent="0.25">
      <c r="B9" s="194"/>
      <c r="C9" s="199" t="s">
        <v>77</v>
      </c>
      <c r="D9" s="199"/>
      <c r="E9" s="127">
        <v>34980.574999999997</v>
      </c>
      <c r="F9" s="262">
        <v>32116.973559705919</v>
      </c>
      <c r="G9" s="103"/>
      <c r="H9" s="157">
        <v>2863.6014402940782</v>
      </c>
      <c r="I9" s="158">
        <v>8.9161621501185451</v>
      </c>
      <c r="J9" s="78"/>
      <c r="K9" s="78"/>
    </row>
    <row r="10" spans="2:11" ht="14.1" customHeight="1" x14ac:dyDescent="0.25">
      <c r="B10" s="194"/>
      <c r="C10" s="195" t="s">
        <v>78</v>
      </c>
      <c r="D10" s="195"/>
      <c r="E10" s="128">
        <v>14964.371999999999</v>
      </c>
      <c r="F10" s="263">
        <v>15089.332280315288</v>
      </c>
      <c r="G10" s="103"/>
      <c r="H10" s="157">
        <v>-124.9602803152884</v>
      </c>
      <c r="I10" s="158">
        <v>-0.8281365801607099</v>
      </c>
      <c r="J10" s="78"/>
      <c r="K10" s="78"/>
    </row>
    <row r="11" spans="2:11" x14ac:dyDescent="0.25">
      <c r="B11" s="194"/>
      <c r="C11" s="195" t="s">
        <v>79</v>
      </c>
      <c r="D11" s="195"/>
      <c r="E11" s="127">
        <v>10562.468000000001</v>
      </c>
      <c r="F11" s="264">
        <v>9639.7075833437539</v>
      </c>
      <c r="G11" s="103"/>
      <c r="H11" s="157">
        <v>922.76041665624689</v>
      </c>
      <c r="I11" s="158">
        <v>9.5724938612314894</v>
      </c>
      <c r="J11" s="78"/>
      <c r="K11" s="78"/>
    </row>
    <row r="12" spans="2:11" x14ac:dyDescent="0.25">
      <c r="B12" s="194"/>
      <c r="C12" s="195" t="s">
        <v>80</v>
      </c>
      <c r="D12" s="195"/>
      <c r="E12" s="127">
        <v>880.82</v>
      </c>
      <c r="F12" s="264">
        <v>585.63612668619305</v>
      </c>
      <c r="G12" s="103"/>
      <c r="H12" s="157">
        <v>295.183873313807</v>
      </c>
      <c r="I12" s="158">
        <v>50.403972682508048</v>
      </c>
      <c r="J12" s="78"/>
      <c r="K12" s="78"/>
    </row>
    <row r="13" spans="2:11" x14ac:dyDescent="0.25">
      <c r="B13" s="194"/>
      <c r="C13" s="195"/>
      <c r="D13" s="196" t="s">
        <v>81</v>
      </c>
      <c r="E13" s="129">
        <v>61388.235000000001</v>
      </c>
      <c r="F13" s="265">
        <v>57431.649550051152</v>
      </c>
      <c r="G13" s="103"/>
      <c r="H13" s="157">
        <v>3956.5854499488487</v>
      </c>
      <c r="I13" s="158">
        <v>6.8892073986151603</v>
      </c>
      <c r="J13" s="78"/>
      <c r="K13" s="78"/>
    </row>
    <row r="14" spans="2:11" x14ac:dyDescent="0.25">
      <c r="B14" s="197"/>
      <c r="C14" s="195"/>
      <c r="D14" s="195"/>
      <c r="E14" s="131"/>
      <c r="F14" s="266"/>
      <c r="G14" s="103"/>
      <c r="H14" s="157"/>
      <c r="I14" s="158"/>
      <c r="J14" s="78"/>
      <c r="K14" s="78"/>
    </row>
    <row r="15" spans="2:11" x14ac:dyDescent="0.25">
      <c r="B15" s="194"/>
      <c r="C15" s="195" t="s">
        <v>82</v>
      </c>
      <c r="D15" s="195"/>
      <c r="E15" s="128">
        <v>8673.116</v>
      </c>
      <c r="F15" s="263">
        <v>8613.8616823641623</v>
      </c>
      <c r="G15" s="103"/>
      <c r="H15" s="157">
        <v>59.254317635837651</v>
      </c>
      <c r="I15" s="158">
        <v>0.68789492820802156</v>
      </c>
      <c r="J15" s="78"/>
      <c r="K15" s="78"/>
    </row>
    <row r="16" spans="2:11" x14ac:dyDescent="0.25">
      <c r="B16" s="194"/>
      <c r="C16" s="195" t="s">
        <v>83</v>
      </c>
      <c r="D16" s="195"/>
      <c r="E16" s="128">
        <v>68085.686000000002</v>
      </c>
      <c r="F16" s="263">
        <v>68789.909045194305</v>
      </c>
      <c r="G16" s="103"/>
      <c r="H16" s="157">
        <v>-704.22304519430327</v>
      </c>
      <c r="I16" s="158">
        <v>-1.0237301589272829</v>
      </c>
      <c r="J16" s="78"/>
      <c r="K16" s="78"/>
    </row>
    <row r="17" spans="2:11" x14ac:dyDescent="0.25">
      <c r="B17" s="194"/>
      <c r="C17" s="195" t="s">
        <v>84</v>
      </c>
      <c r="D17" s="195"/>
      <c r="E17" s="128">
        <v>1106.1420000000001</v>
      </c>
      <c r="F17" s="263">
        <v>1083.0358075067261</v>
      </c>
      <c r="G17" s="103"/>
      <c r="H17" s="157">
        <v>23.106192493273966</v>
      </c>
      <c r="I17" s="158">
        <v>2.1334652403106613</v>
      </c>
      <c r="J17" s="78"/>
      <c r="K17" s="78"/>
    </row>
    <row r="18" spans="2:11" x14ac:dyDescent="0.25">
      <c r="B18" s="194"/>
      <c r="C18" s="195" t="s">
        <v>85</v>
      </c>
      <c r="D18" s="195"/>
      <c r="E18" s="128">
        <v>121038.41899999999</v>
      </c>
      <c r="F18" s="321">
        <v>122108.462449282</v>
      </c>
      <c r="G18" s="103"/>
      <c r="H18" s="157">
        <v>-1070.0434492820059</v>
      </c>
      <c r="I18" s="158">
        <v>-0.87630572674392004</v>
      </c>
      <c r="J18" s="78"/>
      <c r="K18" s="78"/>
    </row>
    <row r="19" spans="2:11" x14ac:dyDescent="0.25">
      <c r="B19" s="195"/>
      <c r="C19" s="195"/>
      <c r="D19" s="196" t="s">
        <v>86</v>
      </c>
      <c r="E19" s="129">
        <v>260291.598</v>
      </c>
      <c r="F19" s="265">
        <v>258026.91853439834</v>
      </c>
      <c r="G19" s="103"/>
      <c r="H19" s="157">
        <v>2264.6794656016573</v>
      </c>
      <c r="I19" s="158">
        <v>0.87769116434250893</v>
      </c>
      <c r="J19" s="78"/>
      <c r="K19" s="78"/>
    </row>
    <row r="20" spans="2:11" ht="23.1" customHeight="1" x14ac:dyDescent="0.25">
      <c r="B20" s="112"/>
      <c r="C20" s="112" t="s">
        <v>87</v>
      </c>
      <c r="D20" s="112"/>
      <c r="E20" s="105"/>
      <c r="F20" s="267"/>
      <c r="G20" s="103"/>
      <c r="H20" s="157"/>
      <c r="I20" s="158"/>
      <c r="J20" s="78"/>
      <c r="K20" s="78"/>
    </row>
    <row r="21" spans="2:11" x14ac:dyDescent="0.25">
      <c r="B21" s="199"/>
      <c r="C21" s="199" t="s">
        <v>88</v>
      </c>
      <c r="D21" s="199"/>
      <c r="E21" s="128">
        <v>8952.9269999999997</v>
      </c>
      <c r="F21" s="263">
        <v>7546.5333398503926</v>
      </c>
      <c r="G21" s="259"/>
      <c r="H21" s="157">
        <v>1406.3936601496071</v>
      </c>
      <c r="I21" s="158">
        <v>18.636287641147398</v>
      </c>
      <c r="J21" s="78"/>
      <c r="K21" s="78"/>
    </row>
    <row r="22" spans="2:11" x14ac:dyDescent="0.25">
      <c r="B22" s="194"/>
      <c r="C22" s="195" t="s">
        <v>89</v>
      </c>
      <c r="D22" s="195"/>
      <c r="E22" s="128">
        <v>11958.016</v>
      </c>
      <c r="F22" s="262">
        <v>12329.849598034543</v>
      </c>
      <c r="G22" s="260"/>
      <c r="H22" s="157">
        <v>-371.83359803454368</v>
      </c>
      <c r="I22" s="158">
        <v>-3.0157188461878426</v>
      </c>
      <c r="J22" s="78"/>
      <c r="K22" s="78"/>
    </row>
    <row r="23" spans="2:11" x14ac:dyDescent="0.25">
      <c r="B23" s="194"/>
      <c r="C23" s="195" t="s">
        <v>90</v>
      </c>
      <c r="D23" s="195"/>
      <c r="E23" s="128">
        <v>400.86700000000002</v>
      </c>
      <c r="F23" s="263">
        <v>406.67533615042549</v>
      </c>
      <c r="G23" s="260"/>
      <c r="H23" s="157">
        <v>-5.8083361504254754</v>
      </c>
      <c r="I23" s="158">
        <v>-1.428248933266274</v>
      </c>
      <c r="J23" s="78"/>
      <c r="K23" s="78"/>
    </row>
    <row r="24" spans="2:11" x14ac:dyDescent="0.25">
      <c r="B24" s="194"/>
      <c r="C24" s="195" t="s">
        <v>91</v>
      </c>
      <c r="D24" s="195"/>
      <c r="E24" s="127">
        <v>19393.190999999999</v>
      </c>
      <c r="F24" s="262">
        <v>18592.857087516033</v>
      </c>
      <c r="G24" s="260"/>
      <c r="H24" s="157">
        <v>800.33391248396583</v>
      </c>
      <c r="I24" s="158">
        <v>4.3045235528720305</v>
      </c>
      <c r="J24" s="78"/>
      <c r="K24" s="78"/>
    </row>
    <row r="25" spans="2:11" x14ac:dyDescent="0.25">
      <c r="B25" s="194"/>
      <c r="C25" s="195"/>
      <c r="D25" s="200" t="s">
        <v>92</v>
      </c>
      <c r="E25" s="129">
        <v>40705.000999999997</v>
      </c>
      <c r="F25" s="265">
        <v>38875.915361551393</v>
      </c>
      <c r="G25" s="261"/>
      <c r="H25" s="157">
        <v>1829.0856384486033</v>
      </c>
      <c r="I25" s="158">
        <v>4.7049326593029406</v>
      </c>
      <c r="J25" s="78"/>
      <c r="K25" s="78"/>
    </row>
    <row r="26" spans="2:11" x14ac:dyDescent="0.25">
      <c r="B26" s="197"/>
      <c r="C26" s="195"/>
      <c r="D26" s="195"/>
      <c r="E26" s="104"/>
      <c r="F26" s="268"/>
      <c r="G26" s="103"/>
      <c r="H26" s="157"/>
      <c r="I26" s="158"/>
      <c r="J26" s="78"/>
      <c r="K26" s="78"/>
    </row>
    <row r="27" spans="2:11" x14ac:dyDescent="0.25">
      <c r="B27" s="194"/>
      <c r="C27" s="201" t="s">
        <v>93</v>
      </c>
      <c r="D27" s="195"/>
      <c r="E27" s="128">
        <v>41280.644999999997</v>
      </c>
      <c r="F27" s="263">
        <v>43526.998140411095</v>
      </c>
      <c r="G27" s="103"/>
      <c r="H27" s="157">
        <v>-2246.3531404110981</v>
      </c>
      <c r="I27" s="158">
        <v>-5.1608271564345554</v>
      </c>
      <c r="J27" s="78"/>
      <c r="K27" s="78"/>
    </row>
    <row r="28" spans="2:11" x14ac:dyDescent="0.25">
      <c r="B28" s="194"/>
      <c r="C28" s="195" t="s">
        <v>94</v>
      </c>
      <c r="D28" s="195"/>
      <c r="E28" s="128">
        <v>774.72699999999998</v>
      </c>
      <c r="F28" s="263">
        <v>745.33842018118548</v>
      </c>
      <c r="G28" s="103"/>
      <c r="H28" s="157">
        <v>29.388579818814492</v>
      </c>
      <c r="I28" s="158">
        <v>3.9429846930030044</v>
      </c>
      <c r="J28" s="78"/>
      <c r="K28" s="78"/>
    </row>
    <row r="29" spans="2:11" x14ac:dyDescent="0.25">
      <c r="B29" s="194"/>
      <c r="C29" s="201" t="s">
        <v>95</v>
      </c>
      <c r="D29" s="195"/>
      <c r="E29" s="128">
        <v>25074.760000000002</v>
      </c>
      <c r="F29" s="263">
        <v>24741.567397245795</v>
      </c>
      <c r="G29" s="103"/>
      <c r="H29" s="157">
        <v>333.19260275420675</v>
      </c>
      <c r="I29" s="158">
        <v>1.3466915713322924</v>
      </c>
      <c r="J29" s="78"/>
      <c r="K29" s="78"/>
    </row>
    <row r="30" spans="2:11" x14ac:dyDescent="0.25">
      <c r="B30" s="194"/>
      <c r="C30" s="195"/>
      <c r="D30" s="196" t="s">
        <v>96</v>
      </c>
      <c r="E30" s="129">
        <v>107835.133</v>
      </c>
      <c r="F30" s="265">
        <v>107889.81931938947</v>
      </c>
      <c r="G30" s="103"/>
      <c r="H30" s="157">
        <v>-54.686319389467826</v>
      </c>
      <c r="I30" s="158">
        <v>-5.0687191557508005E-2</v>
      </c>
      <c r="J30" s="78"/>
      <c r="K30" s="78"/>
    </row>
    <row r="31" spans="2:11" ht="21" customHeight="1" x14ac:dyDescent="0.25">
      <c r="B31" s="110"/>
      <c r="C31" s="112" t="s">
        <v>97</v>
      </c>
      <c r="D31" s="112"/>
      <c r="E31" s="105"/>
      <c r="F31" s="267"/>
      <c r="G31" s="103"/>
      <c r="H31" s="157"/>
      <c r="I31" s="158"/>
      <c r="J31" s="78"/>
      <c r="K31" s="78"/>
    </row>
    <row r="32" spans="2:11" x14ac:dyDescent="0.25">
      <c r="B32" s="202"/>
      <c r="C32" s="202" t="s">
        <v>98</v>
      </c>
      <c r="D32" s="202"/>
      <c r="E32" s="128">
        <v>30197.243999999999</v>
      </c>
      <c r="F32" s="263">
        <v>29760.311660080319</v>
      </c>
      <c r="G32" s="103"/>
      <c r="H32" s="157">
        <v>436.93233991968009</v>
      </c>
      <c r="I32" s="158">
        <v>1.4681712507257361</v>
      </c>
      <c r="J32" s="78"/>
      <c r="K32" s="78"/>
    </row>
    <row r="33" spans="2:11" x14ac:dyDescent="0.25">
      <c r="B33" s="194"/>
      <c r="C33" s="201" t="s">
        <v>99</v>
      </c>
      <c r="D33" s="201"/>
      <c r="E33" s="130">
        <v>981.95799999999997</v>
      </c>
      <c r="F33" s="269">
        <v>981.95826724000005</v>
      </c>
      <c r="G33" s="103"/>
      <c r="H33" s="157">
        <v>-2.6724000008471194E-4</v>
      </c>
      <c r="I33" s="158">
        <v>-2.7215005871106257E-5</v>
      </c>
      <c r="J33" s="78"/>
      <c r="K33" s="78"/>
    </row>
    <row r="34" spans="2:11" x14ac:dyDescent="0.25">
      <c r="B34" s="194"/>
      <c r="C34" s="201" t="s">
        <v>100</v>
      </c>
      <c r="D34" s="201"/>
      <c r="E34" s="130">
        <v>118183.31299999999</v>
      </c>
      <c r="F34" s="269">
        <v>107112.78141586151</v>
      </c>
      <c r="G34" s="103"/>
      <c r="H34" s="157">
        <v>11070.531584138487</v>
      </c>
      <c r="I34" s="158">
        <v>10.335397361363952</v>
      </c>
      <c r="J34" s="78"/>
      <c r="K34" s="78"/>
    </row>
    <row r="35" spans="2:11" x14ac:dyDescent="0.25">
      <c r="B35" s="194"/>
      <c r="C35" s="201" t="s">
        <v>67</v>
      </c>
      <c r="D35" s="201"/>
      <c r="E35" s="128">
        <v>3093.9490000000001</v>
      </c>
      <c r="F35" s="263">
        <v>12282.047871638371</v>
      </c>
      <c r="G35" s="103"/>
      <c r="H35" s="157">
        <v>-9188.0988716383708</v>
      </c>
      <c r="I35" s="158">
        <v>-74.809176512456617</v>
      </c>
      <c r="J35" s="78"/>
      <c r="K35" s="78"/>
    </row>
    <row r="36" spans="2:11" x14ac:dyDescent="0.25">
      <c r="B36" s="194"/>
      <c r="C36" s="201"/>
      <c r="D36" s="203" t="s">
        <v>101</v>
      </c>
      <c r="E36" s="129">
        <v>152456.46399999998</v>
      </c>
      <c r="F36" s="270">
        <v>150137.09921482019</v>
      </c>
      <c r="G36" s="103"/>
      <c r="H36" s="157">
        <v>2319.3647851797868</v>
      </c>
      <c r="I36" s="158">
        <v>1.5448312224690008</v>
      </c>
      <c r="J36" s="78"/>
      <c r="K36" s="78"/>
    </row>
    <row r="37" spans="2:11" x14ac:dyDescent="0.25">
      <c r="B37" s="197"/>
      <c r="C37" s="201"/>
      <c r="D37" s="201"/>
      <c r="E37" s="105"/>
      <c r="F37" s="267"/>
      <c r="G37" s="103"/>
      <c r="H37" s="157"/>
      <c r="I37" s="158"/>
      <c r="J37" s="78"/>
      <c r="K37" s="78"/>
    </row>
    <row r="38" spans="2:11" x14ac:dyDescent="0.25">
      <c r="B38" s="198"/>
      <c r="C38" s="204" t="s">
        <v>102</v>
      </c>
      <c r="D38" s="183"/>
      <c r="E38" s="129">
        <v>260291.59699999998</v>
      </c>
      <c r="F38" s="271">
        <v>258026.91853420966</v>
      </c>
      <c r="G38" s="103"/>
      <c r="H38" s="159">
        <v>2264.678465790319</v>
      </c>
      <c r="I38" s="160">
        <v>0.87769077685979635</v>
      </c>
      <c r="J38" s="78"/>
      <c r="K38" s="78"/>
    </row>
    <row r="39" spans="2:11" x14ac:dyDescent="0.25">
      <c r="B39" s="78"/>
      <c r="C39" s="78"/>
      <c r="D39" s="78"/>
      <c r="E39" s="78"/>
      <c r="F39" s="78"/>
      <c r="G39" s="78"/>
      <c r="H39" s="78"/>
      <c r="I39" s="106"/>
      <c r="J39" s="78"/>
      <c r="K39" s="78"/>
    </row>
    <row r="40" spans="2:11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2:11" x14ac:dyDescent="0.25">
      <c r="E41" s="245"/>
      <c r="F41" s="245"/>
    </row>
    <row r="42" spans="2:11" x14ac:dyDescent="0.25">
      <c r="E42" s="27"/>
      <c r="F42" s="27"/>
      <c r="I42" s="29"/>
    </row>
    <row r="43" spans="2:11" x14ac:dyDescent="0.25">
      <c r="I43" s="21"/>
    </row>
    <row r="44" spans="2:11" x14ac:dyDescent="0.25">
      <c r="E44" s="19"/>
      <c r="F44" s="19"/>
      <c r="I44" s="29"/>
    </row>
    <row r="45" spans="2:11" x14ac:dyDescent="0.25">
      <c r="F45" s="14"/>
    </row>
    <row r="46" spans="2:11" x14ac:dyDescent="0.25">
      <c r="E46" s="21"/>
    </row>
    <row r="47" spans="2:11" x14ac:dyDescent="0.25">
      <c r="F47" s="14"/>
      <c r="G47" s="21"/>
      <c r="I47" s="21"/>
    </row>
    <row r="48" spans="2:11" x14ac:dyDescent="0.25">
      <c r="E48" s="14"/>
    </row>
    <row r="50" spans="5:9" x14ac:dyDescent="0.25">
      <c r="E50" s="18"/>
      <c r="G50" s="21"/>
      <c r="I50" s="21"/>
    </row>
    <row r="51" spans="5:9" x14ac:dyDescent="0.25">
      <c r="E51" s="18"/>
    </row>
    <row r="52" spans="5:9" x14ac:dyDescent="0.25">
      <c r="E52" s="18"/>
    </row>
    <row r="53" spans="5:9" x14ac:dyDescent="0.25">
      <c r="E53" s="18"/>
      <c r="G53" s="21"/>
      <c r="I53" s="21"/>
    </row>
    <row r="54" spans="5:9" x14ac:dyDescent="0.25">
      <c r="E54" s="14"/>
    </row>
    <row r="56" spans="5:9" x14ac:dyDescent="0.25">
      <c r="E56" s="14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  <ignoredErrors>
    <ignoredError sqref="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N12"/>
  <sheetViews>
    <sheetView showGridLines="0" workbookViewId="0">
      <selection activeCell="E5" sqref="E5"/>
    </sheetView>
  </sheetViews>
  <sheetFormatPr baseColWidth="10" defaultColWidth="11.42578125" defaultRowHeight="15" x14ac:dyDescent="0.25"/>
  <cols>
    <col min="1" max="1" width="5.28515625" customWidth="1"/>
    <col min="2" max="2" width="23.7109375" bestFit="1" customWidth="1"/>
    <col min="3" max="3" width="11.5703125" customWidth="1"/>
    <col min="4" max="10" width="9.42578125" customWidth="1"/>
    <col min="11" max="11" width="7" customWidth="1"/>
    <col min="12" max="12" width="6.85546875" bestFit="1" customWidth="1"/>
    <col min="13" max="13" width="9.42578125" customWidth="1"/>
    <col min="14" max="14" width="9.42578125" hidden="1" customWidth="1"/>
  </cols>
  <sheetData>
    <row r="2" spans="2:14" ht="23.25" x14ac:dyDescent="0.35">
      <c r="B2" s="362" t="s">
        <v>103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</row>
    <row r="3" spans="2:14" ht="9.75" customHeight="1" x14ac:dyDescent="0.25"/>
    <row r="4" spans="2:14" x14ac:dyDescent="0.25">
      <c r="C4" s="327">
        <v>2022</v>
      </c>
      <c r="D4" s="327">
        <v>2023</v>
      </c>
      <c r="E4" s="327">
        <v>2024</v>
      </c>
      <c r="F4" s="327">
        <v>2025</v>
      </c>
      <c r="G4" s="327">
        <v>2026</v>
      </c>
      <c r="H4" s="327">
        <v>2027</v>
      </c>
      <c r="I4" s="327">
        <v>2028</v>
      </c>
      <c r="J4" s="327">
        <v>2029</v>
      </c>
      <c r="K4" s="327" t="s">
        <v>104</v>
      </c>
      <c r="L4" s="327">
        <v>2032</v>
      </c>
      <c r="M4" s="327" t="s">
        <v>105</v>
      </c>
    </row>
    <row r="5" spans="2:14" x14ac:dyDescent="0.25">
      <c r="B5" s="205" t="s">
        <v>106</v>
      </c>
      <c r="C5" s="136">
        <v>7123.4767764087919</v>
      </c>
      <c r="D5" s="136">
        <v>5893.1205836089812</v>
      </c>
      <c r="E5" s="136">
        <v>5280.5605143031516</v>
      </c>
      <c r="F5" s="136">
        <v>4223.0513711558915</v>
      </c>
      <c r="G5" s="136">
        <v>2538.3409031434148</v>
      </c>
      <c r="H5" s="136">
        <v>6327.8183639642539</v>
      </c>
      <c r="I5" s="136">
        <v>2999.5720714899999</v>
      </c>
      <c r="J5" s="136">
        <v>7923.8160852947594</v>
      </c>
      <c r="K5" s="136"/>
      <c r="L5" s="136">
        <v>7923.8160852947594</v>
      </c>
      <c r="M5" s="136">
        <v>50233.572</v>
      </c>
    </row>
    <row r="6" spans="2:14" x14ac:dyDescent="0.25">
      <c r="B6" s="231" t="s">
        <v>107</v>
      </c>
      <c r="C6" s="242">
        <v>0.141807092205364</v>
      </c>
      <c r="D6" s="242">
        <v>0.11731438456355406</v>
      </c>
      <c r="E6" s="242">
        <v>0.10512014782271807</v>
      </c>
      <c r="F6" s="242">
        <v>8.40683073693404E-2</v>
      </c>
      <c r="G6" s="242">
        <v>5.0530766618456173E-2</v>
      </c>
      <c r="H6" s="242">
        <v>0.12596791571907834</v>
      </c>
      <c r="I6" s="242">
        <v>5.9712498077779536E-2</v>
      </c>
      <c r="J6" s="242">
        <v>0.15773945132340497</v>
      </c>
      <c r="K6" s="136"/>
      <c r="L6" s="242">
        <v>0.15773945132340497</v>
      </c>
      <c r="M6" s="242">
        <v>0.99999999999999989</v>
      </c>
    </row>
    <row r="9" spans="2:14" x14ac:dyDescent="0.25">
      <c r="B9" s="205" t="s">
        <v>154</v>
      </c>
      <c r="C9" s="337" t="s">
        <v>155</v>
      </c>
      <c r="D9" s="337" t="s">
        <v>156</v>
      </c>
      <c r="E9" s="337" t="s">
        <v>157</v>
      </c>
    </row>
    <row r="10" spans="2:14" x14ac:dyDescent="0.25">
      <c r="B10" s="231" t="s">
        <v>158</v>
      </c>
      <c r="C10" s="136" t="s">
        <v>159</v>
      </c>
      <c r="D10" s="136" t="s">
        <v>160</v>
      </c>
      <c r="E10" s="136" t="s">
        <v>161</v>
      </c>
    </row>
    <row r="11" spans="2:14" x14ac:dyDescent="0.25">
      <c r="B11" s="231" t="s">
        <v>162</v>
      </c>
      <c r="C11" s="242" t="s">
        <v>163</v>
      </c>
      <c r="D11" s="242" t="s">
        <v>164</v>
      </c>
      <c r="E11" s="136" t="s">
        <v>165</v>
      </c>
    </row>
    <row r="12" spans="2:14" x14ac:dyDescent="0.25">
      <c r="B12" s="231" t="s">
        <v>166</v>
      </c>
      <c r="C12" s="242" t="s">
        <v>167</v>
      </c>
      <c r="D12" s="242" t="s">
        <v>168</v>
      </c>
      <c r="E12" s="136" t="s">
        <v>161</v>
      </c>
    </row>
  </sheetData>
  <mergeCells count="1">
    <mergeCell ref="B2:N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J37"/>
  <sheetViews>
    <sheetView showGridLines="0" zoomScale="85" zoomScaleNormal="85" workbookViewId="0">
      <selection activeCell="P21" sqref="P21"/>
    </sheetView>
  </sheetViews>
  <sheetFormatPr baseColWidth="10" defaultColWidth="11.42578125" defaultRowHeight="15" outlineLevelRow="1" x14ac:dyDescent="0.25"/>
  <cols>
    <col min="1" max="1" width="5.28515625" customWidth="1"/>
    <col min="2" max="2" width="1.28515625" customWidth="1"/>
    <col min="3" max="3" width="5.42578125" customWidth="1"/>
    <col min="6" max="6" width="25.5703125" customWidth="1"/>
    <col min="7" max="7" width="14" customWidth="1"/>
    <col min="8" max="8" width="14.28515625" bestFit="1" customWidth="1"/>
    <col min="9" max="9" width="1.28515625" customWidth="1"/>
    <col min="10" max="10" width="5.28515625" customWidth="1"/>
  </cols>
  <sheetData>
    <row r="1" spans="2:10" ht="23.25" x14ac:dyDescent="0.35">
      <c r="B1" s="364" t="s">
        <v>41</v>
      </c>
      <c r="C1" s="364"/>
      <c r="D1" s="364"/>
      <c r="E1" s="364"/>
      <c r="F1" s="364"/>
      <c r="G1" s="364"/>
      <c r="H1" s="364"/>
      <c r="I1" s="364"/>
      <c r="J1" s="48"/>
    </row>
    <row r="2" spans="2:10" ht="20.25" x14ac:dyDescent="0.3">
      <c r="B2" s="365" t="s">
        <v>108</v>
      </c>
      <c r="C2" s="365"/>
      <c r="D2" s="365"/>
      <c r="E2" s="365"/>
      <c r="F2" s="365"/>
      <c r="G2" s="365"/>
      <c r="H2" s="365"/>
      <c r="I2" s="365"/>
      <c r="J2" s="48"/>
    </row>
    <row r="3" spans="2:10" ht="24" customHeight="1" x14ac:dyDescent="0.25">
      <c r="B3" s="363" t="s">
        <v>43</v>
      </c>
      <c r="C3" s="363"/>
      <c r="D3" s="363"/>
      <c r="E3" s="363"/>
      <c r="F3" s="363"/>
      <c r="G3" s="363"/>
      <c r="H3" s="363"/>
      <c r="I3" s="363"/>
      <c r="J3" s="48"/>
    </row>
    <row r="4" spans="2:10" ht="13.15" hidden="1" customHeight="1" x14ac:dyDescent="0.25">
      <c r="B4" s="74"/>
      <c r="C4" s="74"/>
      <c r="D4" s="74"/>
      <c r="E4" s="74"/>
      <c r="F4" s="74"/>
      <c r="G4" s="75"/>
      <c r="H4" s="75"/>
      <c r="I4" s="74"/>
      <c r="J4" s="76"/>
    </row>
    <row r="5" spans="2:10" ht="6" customHeight="1" x14ac:dyDescent="0.25">
      <c r="B5" s="48"/>
      <c r="C5" s="65"/>
      <c r="D5" s="48"/>
      <c r="E5" s="48"/>
      <c r="F5" s="48"/>
      <c r="G5" s="48"/>
      <c r="H5" s="48"/>
      <c r="I5" s="48"/>
      <c r="J5" s="48"/>
    </row>
    <row r="6" spans="2:10" ht="15.75" customHeight="1" x14ac:dyDescent="0.25">
      <c r="B6" s="227"/>
      <c r="C6" s="229"/>
      <c r="D6" s="227"/>
      <c r="E6" s="227"/>
      <c r="F6" s="227"/>
      <c r="G6" s="351" t="s">
        <v>177</v>
      </c>
      <c r="H6" s="351"/>
      <c r="I6" s="47"/>
      <c r="J6" s="48"/>
    </row>
    <row r="7" spans="2:10" x14ac:dyDescent="0.25">
      <c r="B7" s="225"/>
      <c r="C7" s="225"/>
      <c r="D7" s="225"/>
      <c r="E7" s="225"/>
      <c r="F7" s="225"/>
      <c r="G7" s="327" t="s">
        <v>178</v>
      </c>
      <c r="H7" s="327">
        <v>2021</v>
      </c>
      <c r="I7" s="47"/>
      <c r="J7" s="48"/>
    </row>
    <row r="8" spans="2:10" ht="24" customHeight="1" x14ac:dyDescent="0.25">
      <c r="B8" s="162"/>
      <c r="C8" s="186" t="s">
        <v>64</v>
      </c>
      <c r="D8" s="180"/>
      <c r="E8" s="180"/>
      <c r="F8" s="171"/>
      <c r="G8" s="132">
        <v>5441.5744952921368</v>
      </c>
      <c r="H8" s="132">
        <v>4662</v>
      </c>
      <c r="I8" s="47"/>
      <c r="J8" s="48"/>
    </row>
    <row r="9" spans="2:10" x14ac:dyDescent="0.25">
      <c r="B9" s="162"/>
      <c r="C9" s="205"/>
      <c r="D9" s="180"/>
      <c r="E9" s="180"/>
      <c r="F9" s="171"/>
      <c r="G9" s="107"/>
      <c r="H9" s="135"/>
      <c r="I9" s="47"/>
      <c r="J9" s="48"/>
    </row>
    <row r="10" spans="2:10" x14ac:dyDescent="0.25">
      <c r="B10" s="162"/>
      <c r="C10" s="180"/>
      <c r="D10" s="180" t="s">
        <v>68</v>
      </c>
      <c r="E10" s="180"/>
      <c r="F10" s="171"/>
      <c r="G10" s="117">
        <v>2231.7431939262365</v>
      </c>
      <c r="H10" s="117">
        <v>2258</v>
      </c>
      <c r="I10" s="47"/>
      <c r="J10" s="48"/>
    </row>
    <row r="11" spans="2:10" x14ac:dyDescent="0.25">
      <c r="B11" s="162"/>
      <c r="C11" s="180"/>
      <c r="D11" s="180" t="s">
        <v>109</v>
      </c>
      <c r="E11" s="180"/>
      <c r="F11" s="171"/>
      <c r="G11" s="117">
        <v>253.84869026565877</v>
      </c>
      <c r="H11" s="117">
        <v>-137</v>
      </c>
      <c r="I11" s="47"/>
      <c r="J11" s="48"/>
    </row>
    <row r="12" spans="2:10" x14ac:dyDescent="0.25">
      <c r="B12" s="162"/>
      <c r="C12" s="180"/>
      <c r="D12" s="180" t="s">
        <v>110</v>
      </c>
      <c r="E12" s="180"/>
      <c r="F12" s="171"/>
      <c r="G12" s="117">
        <v>666.56275664215309</v>
      </c>
      <c r="H12" s="117">
        <v>720</v>
      </c>
      <c r="I12" s="47"/>
      <c r="J12" s="48"/>
    </row>
    <row r="13" spans="2:10" x14ac:dyDescent="0.25">
      <c r="B13" s="162"/>
      <c r="C13" s="180"/>
      <c r="D13" s="180" t="s">
        <v>111</v>
      </c>
      <c r="E13" s="180"/>
      <c r="F13" s="171"/>
      <c r="G13" s="117">
        <v>45.651100839294017</v>
      </c>
      <c r="H13" s="117">
        <v>148</v>
      </c>
      <c r="I13" s="47"/>
      <c r="J13" s="48"/>
    </row>
    <row r="14" spans="2:10" x14ac:dyDescent="0.25">
      <c r="B14" s="162"/>
      <c r="C14" s="180"/>
      <c r="D14" s="180"/>
      <c r="E14" s="180"/>
      <c r="F14" s="171"/>
      <c r="G14" s="92"/>
      <c r="H14" s="137"/>
      <c r="I14" s="47"/>
      <c r="J14" s="48"/>
    </row>
    <row r="15" spans="2:10" x14ac:dyDescent="0.25">
      <c r="B15" s="162"/>
      <c r="C15" s="206" t="s">
        <v>112</v>
      </c>
      <c r="D15" s="205"/>
      <c r="E15" s="205"/>
      <c r="F15" s="169"/>
      <c r="G15" s="133">
        <v>8639.3802369654786</v>
      </c>
      <c r="H15" s="133">
        <v>7652</v>
      </c>
      <c r="I15" s="47"/>
      <c r="J15" s="48"/>
    </row>
    <row r="16" spans="2:10" x14ac:dyDescent="0.25">
      <c r="B16" s="162"/>
      <c r="C16" s="180"/>
      <c r="D16" s="180" t="s">
        <v>113</v>
      </c>
      <c r="E16" s="180"/>
      <c r="F16" s="171"/>
      <c r="G16" s="117">
        <v>-1703.091701846462</v>
      </c>
      <c r="H16" s="117">
        <v>-1663</v>
      </c>
      <c r="I16" s="47"/>
      <c r="J16" s="48"/>
    </row>
    <row r="17" spans="2:10" x14ac:dyDescent="0.25">
      <c r="B17" s="162"/>
      <c r="C17" s="206" t="s">
        <v>114</v>
      </c>
      <c r="D17" s="180"/>
      <c r="E17" s="180"/>
      <c r="F17" s="171"/>
      <c r="G17" s="133">
        <v>6936.2885351190162</v>
      </c>
      <c r="H17" s="133">
        <v>5989</v>
      </c>
      <c r="I17" s="47"/>
      <c r="J17" s="48"/>
    </row>
    <row r="18" spans="2:10" x14ac:dyDescent="0.25">
      <c r="B18" s="162"/>
      <c r="C18" s="180"/>
      <c r="D18" s="180"/>
      <c r="E18" s="180"/>
      <c r="F18" s="171"/>
      <c r="G18" s="134"/>
      <c r="H18" s="117"/>
      <c r="I18" s="47"/>
      <c r="J18" s="48"/>
    </row>
    <row r="19" spans="2:10" x14ac:dyDescent="0.25">
      <c r="B19" s="162"/>
      <c r="C19" s="180" t="s">
        <v>115</v>
      </c>
      <c r="D19" s="180"/>
      <c r="E19" s="180"/>
      <c r="F19" s="171"/>
      <c r="G19" s="134"/>
      <c r="H19" s="117"/>
      <c r="I19" s="47"/>
      <c r="J19" s="48"/>
    </row>
    <row r="20" spans="2:10" x14ac:dyDescent="0.25">
      <c r="B20" s="162"/>
      <c r="C20" s="180"/>
      <c r="D20" s="180" t="s">
        <v>116</v>
      </c>
      <c r="E20" s="180"/>
      <c r="F20" s="171"/>
      <c r="G20" s="117">
        <v>-1416.5922235541225</v>
      </c>
      <c r="H20" s="117">
        <v>-2114</v>
      </c>
      <c r="I20" s="47"/>
      <c r="J20" s="48"/>
    </row>
    <row r="21" spans="2:10" x14ac:dyDescent="0.25">
      <c r="B21" s="162"/>
      <c r="C21" s="180"/>
      <c r="D21" s="180"/>
      <c r="E21" s="180"/>
      <c r="F21" s="171"/>
      <c r="G21" s="134"/>
      <c r="H21" s="117"/>
      <c r="I21" s="47"/>
      <c r="J21" s="48"/>
    </row>
    <row r="22" spans="2:10" x14ac:dyDescent="0.25">
      <c r="B22" s="162"/>
      <c r="C22" s="180" t="s">
        <v>117</v>
      </c>
      <c r="D22" s="180"/>
      <c r="E22" s="180"/>
      <c r="F22" s="171"/>
      <c r="G22" s="134"/>
      <c r="H22" s="117"/>
      <c r="I22" s="47"/>
      <c r="J22" s="48"/>
    </row>
    <row r="23" spans="2:10" hidden="1" outlineLevel="1" x14ac:dyDescent="0.25">
      <c r="B23" s="162"/>
      <c r="C23" s="180"/>
      <c r="D23" s="180" t="s">
        <v>118</v>
      </c>
      <c r="E23" s="180"/>
      <c r="F23" s="171"/>
      <c r="G23" s="117">
        <v>0</v>
      </c>
      <c r="H23" s="117">
        <v>0</v>
      </c>
      <c r="I23" s="47"/>
      <c r="J23" s="48"/>
    </row>
    <row r="24" spans="2:10" collapsed="1" x14ac:dyDescent="0.25">
      <c r="B24" s="162"/>
      <c r="C24" s="180"/>
      <c r="D24" s="180" t="s">
        <v>119</v>
      </c>
      <c r="E24" s="180"/>
      <c r="F24" s="171"/>
      <c r="G24" s="117">
        <v>-427.64374664999997</v>
      </c>
      <c r="H24" s="117">
        <v>194</v>
      </c>
      <c r="I24" s="47"/>
      <c r="J24" s="48"/>
    </row>
    <row r="25" spans="2:10" x14ac:dyDescent="0.25">
      <c r="B25" s="162"/>
      <c r="C25" s="180"/>
      <c r="D25" s="180" t="s">
        <v>120</v>
      </c>
      <c r="E25" s="180"/>
      <c r="F25" s="171"/>
      <c r="G25" s="117">
        <v>-363.09034496882839</v>
      </c>
      <c r="H25" s="117">
        <v>4346</v>
      </c>
      <c r="I25" s="47"/>
      <c r="J25" s="48"/>
    </row>
    <row r="26" spans="2:10" x14ac:dyDescent="0.25">
      <c r="B26" s="162"/>
      <c r="C26" s="180"/>
      <c r="D26" s="180" t="s">
        <v>121</v>
      </c>
      <c r="E26" s="180"/>
      <c r="F26" s="171"/>
      <c r="G26" s="117">
        <v>-951.96299429294697</v>
      </c>
      <c r="H26" s="117">
        <v>-934</v>
      </c>
      <c r="I26" s="47"/>
      <c r="J26" s="48"/>
    </row>
    <row r="27" spans="2:10" hidden="1" outlineLevel="1" x14ac:dyDescent="0.25">
      <c r="B27" s="162"/>
      <c r="C27" s="180"/>
      <c r="D27" s="180" t="s">
        <v>122</v>
      </c>
      <c r="E27" s="180"/>
      <c r="F27" s="171"/>
      <c r="G27" s="117">
        <v>0</v>
      </c>
      <c r="H27" s="117">
        <v>0</v>
      </c>
      <c r="I27" s="47"/>
      <c r="J27" s="48"/>
    </row>
    <row r="28" spans="2:10" outlineLevel="1" x14ac:dyDescent="0.25">
      <c r="B28" s="162"/>
      <c r="C28" s="180"/>
      <c r="D28" s="180" t="s">
        <v>123</v>
      </c>
      <c r="E28" s="180"/>
      <c r="F28" s="171"/>
      <c r="G28" s="117">
        <v>-154.27952078311398</v>
      </c>
      <c r="H28" s="117">
        <v>-143</v>
      </c>
      <c r="I28" s="47"/>
      <c r="J28" s="48"/>
    </row>
    <row r="29" spans="2:10" x14ac:dyDescent="0.25">
      <c r="B29" s="162"/>
      <c r="C29" s="206" t="s">
        <v>124</v>
      </c>
      <c r="D29" s="205"/>
      <c r="E29" s="205"/>
      <c r="F29" s="169"/>
      <c r="G29" s="133">
        <v>-1896.9766066948896</v>
      </c>
      <c r="H29" s="133">
        <v>3463</v>
      </c>
      <c r="I29" s="47"/>
      <c r="J29" s="48"/>
    </row>
    <row r="30" spans="2:10" x14ac:dyDescent="0.25">
      <c r="B30" s="162"/>
      <c r="C30" s="180"/>
      <c r="D30" s="180"/>
      <c r="E30" s="180"/>
      <c r="F30" s="171"/>
      <c r="G30" s="92"/>
      <c r="H30" s="137"/>
      <c r="I30" s="47"/>
      <c r="J30" s="48"/>
    </row>
    <row r="31" spans="2:10" x14ac:dyDescent="0.25">
      <c r="B31" s="162"/>
      <c r="C31" s="180" t="s">
        <v>125</v>
      </c>
      <c r="D31" s="180"/>
      <c r="E31" s="180"/>
      <c r="F31" s="171"/>
      <c r="G31" s="117">
        <v>3622.7197048700041</v>
      </c>
      <c r="H31" s="117">
        <v>7338</v>
      </c>
      <c r="I31" s="47"/>
      <c r="J31" s="48"/>
    </row>
    <row r="32" spans="2:10" x14ac:dyDescent="0.25">
      <c r="B32" s="162"/>
      <c r="C32" s="180" t="s">
        <v>126</v>
      </c>
      <c r="D32" s="180"/>
      <c r="E32" s="180"/>
      <c r="F32" s="171"/>
      <c r="G32" s="117">
        <v>-759.11832328581488</v>
      </c>
      <c r="H32" s="117">
        <v>756</v>
      </c>
      <c r="I32" s="47"/>
      <c r="J32" s="48"/>
    </row>
    <row r="33" spans="2:10" x14ac:dyDescent="0.25">
      <c r="B33" s="162"/>
      <c r="C33" s="180"/>
      <c r="D33" s="180"/>
      <c r="E33" s="180"/>
      <c r="F33" s="171"/>
      <c r="G33" s="92"/>
      <c r="H33" s="137"/>
      <c r="I33" s="47"/>
      <c r="J33" s="48"/>
    </row>
    <row r="34" spans="2:10" x14ac:dyDescent="0.25">
      <c r="B34" s="162"/>
      <c r="C34" s="206" t="s">
        <v>127</v>
      </c>
      <c r="D34" s="205"/>
      <c r="E34" s="205"/>
      <c r="F34" s="169"/>
      <c r="G34" s="133">
        <v>32116.973559705919</v>
      </c>
      <c r="H34" s="133">
        <v>27336</v>
      </c>
      <c r="I34" s="47"/>
      <c r="J34" s="48"/>
    </row>
    <row r="35" spans="2:10" x14ac:dyDescent="0.25">
      <c r="B35" s="165"/>
      <c r="C35" s="207" t="s">
        <v>128</v>
      </c>
      <c r="D35" s="208"/>
      <c r="E35" s="208"/>
      <c r="F35" s="170"/>
      <c r="G35" s="133">
        <v>34980.574941290106</v>
      </c>
      <c r="H35" s="133">
        <v>35430</v>
      </c>
      <c r="I35" s="47"/>
      <c r="J35" s="48"/>
    </row>
    <row r="36" spans="2:10" ht="6" customHeight="1" x14ac:dyDescent="0.25">
      <c r="B36" s="48"/>
      <c r="C36" s="108"/>
      <c r="D36" s="108"/>
      <c r="E36" s="108"/>
      <c r="F36" s="108"/>
      <c r="G36" s="47"/>
      <c r="H36" s="47"/>
      <c r="I36" s="47"/>
      <c r="J36" s="48"/>
    </row>
    <row r="37" spans="2:10" x14ac:dyDescent="0.25">
      <c r="B37" s="48"/>
      <c r="C37" s="48"/>
      <c r="D37" s="48"/>
      <c r="E37" s="48"/>
      <c r="F37" s="48"/>
      <c r="G37" s="77"/>
      <c r="H37" s="48"/>
      <c r="I37" s="48"/>
      <c r="J37" s="48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  <ignoredErrors>
    <ignoredError sqref="G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F5C0970F75DE4C82FB725D20ACAE4E" ma:contentTypeVersion="14" ma:contentTypeDescription="Crear nuevo documento." ma:contentTypeScope="" ma:versionID="019cf8f6758eeffed6e667e494050050">
  <xsd:schema xmlns:xsd="http://www.w3.org/2001/XMLSchema" xmlns:xs="http://www.w3.org/2001/XMLSchema" xmlns:p="http://schemas.microsoft.com/office/2006/metadata/properties" xmlns:ns3="ba39b0ab-ef74-44a7-aeab-462719b2de3f" xmlns:ns4="a3e995a8-59dd-4a77-a4fb-5464fc5df98d" targetNamespace="http://schemas.microsoft.com/office/2006/metadata/properties" ma:root="true" ma:fieldsID="fe32afe7b1cf2ec20a3d255fb8382d71" ns3:_="" ns4:_="">
    <xsd:import namespace="ba39b0ab-ef74-44a7-aeab-462719b2de3f"/>
    <xsd:import namespace="a3e995a8-59dd-4a77-a4fb-5464fc5df9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9b0ab-ef74-44a7-aeab-462719b2d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995a8-59dd-4a77-a4fb-5464fc5df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240B60-659B-42CD-B45B-297654E8DA39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ba39b0ab-ef74-44a7-aeab-462719b2de3f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a3e995a8-59dd-4a77-a4fb-5464fc5df98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025BDD-FACC-407F-89CE-108966AEA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9b0ab-ef74-44a7-aeab-462719b2de3f"/>
    <ds:schemaRef ds:uri="a3e995a8-59dd-4a77-a4fb-5464fc5df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US</vt:lpstr>
      <vt:lpstr>MX</vt:lpstr>
      <vt:lpstr>SA</vt:lpstr>
      <vt:lpstr>PL</vt:lpstr>
      <vt:lpstr>BS</vt:lpstr>
      <vt:lpstr>Debt</vt:lpstr>
      <vt:lpstr>CF</vt:lpstr>
      <vt:lpstr>FX</vt:lpstr>
      <vt:lpstr>Segments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ORTIZ SANCHEZ PAMELA (MXSEJ)</cp:lastModifiedBy>
  <cp:revision/>
  <dcterms:created xsi:type="dcterms:W3CDTF">2011-07-21T06:06:21Z</dcterms:created>
  <dcterms:modified xsi:type="dcterms:W3CDTF">2022-04-28T23:24:09Z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0x010100F9F5C0970F75DE4C82FB725D20ACAE4E</vt:lpwstr>
  </property>
</Properties>
</file>