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.sharepoint.com/sites/IRTeam/Documentos compartidos/General/2024/Conference Call/4Q24/AC 4Q24/Tablas Valores/"/>
    </mc:Choice>
  </mc:AlternateContent>
  <xr:revisionPtr revIDLastSave="1895" documentId="6_{27864FB3-26F8-46C1-B220-D314A5C08AFB}" xr6:coauthVersionLast="47" xr6:coauthVersionMax="47" xr10:uidLastSave="{38A7B95C-392B-4970-AA0F-D3CF6BC8500C}"/>
  <bookViews>
    <workbookView xWindow="57480" yWindow="-120" windowWidth="24240" windowHeight="13020" tabRatio="849" activeTab="6" xr2:uid="{00000000-000D-0000-FFFF-FFFF00000000}"/>
  </bookViews>
  <sheets>
    <sheet name="Summary" sheetId="9" r:id="rId1"/>
    <sheet name="Consolidated" sheetId="1" r:id="rId2"/>
    <sheet name="MX" sheetId="2" r:id="rId3"/>
    <sheet name="US" sheetId="22" r:id="rId4"/>
    <sheet name="SA" sheetId="3" r:id="rId5"/>
    <sheet name="PL" sheetId="21" r:id="rId6"/>
    <sheet name="BS" sheetId="5" r:id="rId7"/>
    <sheet name="Debt" sheetId="26" r:id="rId8"/>
    <sheet name="CF" sheetId="8" r:id="rId9"/>
    <sheet name="Segments" sheetId="24" r:id="rId10"/>
    <sheet name="FX" sheetId="25" r:id="rId11"/>
    <sheet name="Segmentos Dictaminado" sheetId="27" state="hidden" r:id="rId12"/>
  </sheets>
  <externalReferences>
    <externalReference r:id="rId13"/>
  </externalReferences>
  <definedNames>
    <definedName name="MesSel">#REF!</definedName>
    <definedName name="Trim1">#REF!</definedName>
    <definedName name="Trim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25" l="1"/>
  <c r="D4" i="25"/>
  <c r="E12" i="25" s="1"/>
  <c r="C4" i="25"/>
  <c r="C12" i="25" s="1"/>
  <c r="I4" i="25"/>
  <c r="H4" i="25"/>
  <c r="T14" i="27"/>
  <c r="S14" i="27"/>
  <c r="R14" i="27"/>
  <c r="Q14" i="27"/>
  <c r="P14" i="27"/>
  <c r="O14" i="27"/>
  <c r="N14" i="27"/>
  <c r="M14" i="27"/>
  <c r="D14" i="27"/>
  <c r="E14" i="27"/>
  <c r="F14" i="27"/>
  <c r="G14" i="27"/>
  <c r="H14" i="27"/>
  <c r="I14" i="27"/>
  <c r="J14" i="27"/>
  <c r="C14" i="27"/>
  <c r="K25" i="27" l="1"/>
</calcChain>
</file>

<file path=xl/sharedStrings.xml><?xml version="1.0" encoding="utf-8"?>
<sst xmlns="http://schemas.openxmlformats.org/spreadsheetml/2006/main" count="489" uniqueCount="218">
  <si>
    <t>EBITDA</t>
  </si>
  <si>
    <t>3T</t>
  </si>
  <si>
    <t>4T</t>
  </si>
  <si>
    <t>Ene-Mar</t>
  </si>
  <si>
    <t>Ene-Jun</t>
  </si>
  <si>
    <t>Ene-Sep</t>
  </si>
  <si>
    <t>Ene-Dic</t>
  </si>
  <si>
    <t>'</t>
  </si>
  <si>
    <t xml:space="preserve">Información por segmentos </t>
  </si>
  <si>
    <t>Colas</t>
  </si>
  <si>
    <t>180 pb</t>
  </si>
  <si>
    <t>70 pb</t>
  </si>
  <si>
    <t>120 pb</t>
  </si>
  <si>
    <t>290 pb</t>
  </si>
  <si>
    <t>130 pb</t>
  </si>
  <si>
    <t>-50 pb</t>
  </si>
  <si>
    <t>-20 pb</t>
  </si>
  <si>
    <t>MM MXP</t>
  </si>
  <si>
    <t>%</t>
  </si>
  <si>
    <t>Utilidad de operación</t>
  </si>
  <si>
    <t>Depreciación y amortización</t>
  </si>
  <si>
    <t>Flujo Operativo</t>
  </si>
  <si>
    <t>Local</t>
  </si>
  <si>
    <t>Global</t>
  </si>
  <si>
    <t>Fitch</t>
  </si>
  <si>
    <t>Moody's</t>
  </si>
  <si>
    <t>S&amp;P</t>
  </si>
  <si>
    <t>AAA(mex)</t>
  </si>
  <si>
    <t>A</t>
  </si>
  <si>
    <t>Aaa.mx</t>
  </si>
  <si>
    <t>A3</t>
  </si>
  <si>
    <t>mxAAA</t>
  </si>
  <si>
    <t>-</t>
  </si>
  <si>
    <t>YoY</t>
  </si>
  <si>
    <t>MXN</t>
  </si>
  <si>
    <t>PEN</t>
  </si>
  <si>
    <t>ARS</t>
  </si>
  <si>
    <t xml:space="preserve">Segmentos de Bebidas </t>
  </si>
  <si>
    <t>México</t>
  </si>
  <si>
    <t>Perú</t>
  </si>
  <si>
    <t>Argentina</t>
  </si>
  <si>
    <t>Ecuador</t>
  </si>
  <si>
    <t>Eliminaciones</t>
  </si>
  <si>
    <t>Total</t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</si>
  <si>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</si>
  <si>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</si>
  <si>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</si>
  <si>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</si>
  <si>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</si>
  <si>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</si>
  <si>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</si>
  <si>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Ingresos y Gastos Financieros Neto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</si>
  <si>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</si>
  <si>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</si>
  <si>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</si>
  <si>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</si>
  <si>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</si>
  <si>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</si>
  <si>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</si>
  <si>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>Información por segmentos 3T21</t>
  </si>
  <si>
    <t>Información por segmentos Ene-Sep'21</t>
  </si>
  <si>
    <t xml:space="preserve">Otros Negocios* </t>
  </si>
  <si>
    <t>EE. UU.</t>
  </si>
  <si>
    <t>Ingresos Financieros</t>
  </si>
  <si>
    <t xml:space="preserve">*Otros Incluye División de Alimentos y Botanas, Vending y otras subsidiarias no relacionadas al segmento de Bebidas </t>
  </si>
  <si>
    <t>Información por segmentos 4T20</t>
  </si>
  <si>
    <t>Información por segmentos Ene-Dic'20</t>
  </si>
  <si>
    <t>Información por segmentos 4T22</t>
  </si>
  <si>
    <t>Información por segmentos Ene-Dic'22</t>
  </si>
  <si>
    <t>…</t>
  </si>
  <si>
    <t>4Q24</t>
  </si>
  <si>
    <t>4Q23</t>
  </si>
  <si>
    <t>Variation %</t>
  </si>
  <si>
    <t>Jan-Dec'24</t>
  </si>
  <si>
    <t>Jan-Dec'23</t>
  </si>
  <si>
    <t xml:space="preserve">CONSOLIDATED DATA IN MILLIONS OF MEXICAN PESOS </t>
  </si>
  <si>
    <t>Total Beverage Volume (MUC)</t>
  </si>
  <si>
    <t>Net Sales</t>
  </si>
  <si>
    <t>Net Income</t>
  </si>
  <si>
    <t>Total Beverage Volume includes jug water.</t>
  </si>
  <si>
    <t>Net sales not including Revenues outside the territory (OT) in USA.</t>
  </si>
  <si>
    <r>
      <t xml:space="preserve">EBITDA </t>
    </r>
    <r>
      <rPr>
        <i/>
        <sz val="9"/>
        <color rgb="FF262626"/>
        <rFont val="Tenorite"/>
      </rPr>
      <t>= Operating income + Depreciation + Amortization + Non Recurring Expenses</t>
    </r>
  </si>
  <si>
    <t xml:space="preserve">TABLE 2: CONSOLIDATED DATA </t>
  </si>
  <si>
    <t>Volume by category (MUC)</t>
  </si>
  <si>
    <t>Flavors</t>
  </si>
  <si>
    <t>Sparkling Total Volume</t>
  </si>
  <si>
    <r>
      <t>Water</t>
    </r>
    <r>
      <rPr>
        <vertAlign val="superscript"/>
        <sz val="11"/>
        <color rgb="FF262626"/>
        <rFont val="Tenorite"/>
      </rPr>
      <t>(1)</t>
    </r>
  </si>
  <si>
    <r>
      <t>Still Beverages</t>
    </r>
    <r>
      <rPr>
        <vertAlign val="superscript"/>
        <sz val="11"/>
        <color rgb="FF262626"/>
        <rFont val="Tenorite"/>
      </rPr>
      <t>(2)</t>
    </r>
  </si>
  <si>
    <t>Volume excluding Jug</t>
  </si>
  <si>
    <t xml:space="preserve">Jug </t>
  </si>
  <si>
    <t>Total Volume</t>
  </si>
  <si>
    <t>Income Statement (MM MXP)</t>
  </si>
  <si>
    <r>
      <t>Net Sales</t>
    </r>
    <r>
      <rPr>
        <i/>
        <vertAlign val="superscript"/>
        <sz val="11"/>
        <color theme="1" tint="0.34998626667073579"/>
        <rFont val="Tenorite"/>
      </rPr>
      <t>(3)</t>
    </r>
  </si>
  <si>
    <t>EBITDA Margin</t>
  </si>
  <si>
    <r>
      <rPr>
        <i/>
        <vertAlign val="superscript"/>
        <sz val="9"/>
        <rFont val="Tenorite"/>
      </rPr>
      <t>(1)</t>
    </r>
    <r>
      <rPr>
        <i/>
        <sz val="9"/>
        <rFont val="Tenorite"/>
      </rPr>
      <t>Includes all single-serve presentations of purified, flavored, and mineral water.</t>
    </r>
  </si>
  <si>
    <r>
      <rPr>
        <i/>
        <vertAlign val="superscript"/>
        <sz val="9"/>
        <rFont val="Tenorite"/>
      </rPr>
      <t>(2)</t>
    </r>
    <r>
      <rPr>
        <i/>
        <sz val="9"/>
        <rFont val="Tenorite"/>
      </rPr>
      <t xml:space="preserve">Includes teas, isotonics, energy drinks, juices, nectars, fruit, and alcoholic beverages. </t>
    </r>
  </si>
  <si>
    <r>
      <rPr>
        <i/>
        <vertAlign val="superscript"/>
        <sz val="9"/>
        <rFont val="Tenorite"/>
      </rPr>
      <t>(3)</t>
    </r>
    <r>
      <rPr>
        <i/>
        <sz val="9"/>
        <rFont val="Tenorite"/>
      </rPr>
      <t>Net Sales not including  Revenues outside the territory (OT) in USA.</t>
    </r>
  </si>
  <si>
    <t>Volume by Category (MUC)</t>
  </si>
  <si>
    <r>
      <t>Water</t>
    </r>
    <r>
      <rPr>
        <i/>
        <vertAlign val="superscript"/>
        <sz val="11"/>
        <color rgb="FF262626"/>
        <rFont val="Tenorite"/>
      </rPr>
      <t>(1)</t>
    </r>
  </si>
  <si>
    <r>
      <t>Still Beverages</t>
    </r>
    <r>
      <rPr>
        <i/>
        <vertAlign val="superscript"/>
        <sz val="11"/>
        <color rgb="FF262626"/>
        <rFont val="Tenorite"/>
      </rPr>
      <t>(2)</t>
    </r>
  </si>
  <si>
    <t>Volume excluding jug</t>
  </si>
  <si>
    <t>Mix (%)</t>
  </si>
  <si>
    <t>Returnable</t>
  </si>
  <si>
    <t>Non Returnable</t>
  </si>
  <si>
    <t>Multi-serve</t>
  </si>
  <si>
    <t>Single-serve</t>
  </si>
  <si>
    <r>
      <rPr>
        <i/>
        <vertAlign val="superscript"/>
        <sz val="9"/>
        <color rgb="FF262626"/>
        <rFont val="Tenorite"/>
      </rPr>
      <t>(1)</t>
    </r>
    <r>
      <rPr>
        <i/>
        <sz val="9"/>
        <color rgb="FF262626"/>
        <rFont val="Tenorite"/>
      </rPr>
      <t>Includes all single-serve presentations of purified, flavored, and mineral water.</t>
    </r>
  </si>
  <si>
    <r>
      <rPr>
        <i/>
        <vertAlign val="superscript"/>
        <sz val="9"/>
        <color rgb="FF262626"/>
        <rFont val="Tenorite"/>
      </rPr>
      <t>(2)</t>
    </r>
    <r>
      <rPr>
        <i/>
        <sz val="9"/>
        <color rgb="FF262626"/>
        <rFont val="Tenorite"/>
      </rPr>
      <t xml:space="preserve">Includes teas, isotonics, energy drinks, juices, nectars, fruit, and alcoholic beverages. </t>
    </r>
  </si>
  <si>
    <t>TABLE 3: MEXICO DATA</t>
  </si>
  <si>
    <t xml:space="preserve">TABLE 4: UNITED STATES DATA </t>
  </si>
  <si>
    <r>
      <t>Net Sales</t>
    </r>
    <r>
      <rPr>
        <i/>
        <vertAlign val="superscript"/>
        <sz val="11"/>
        <color rgb="FF262626"/>
        <rFont val="Tenorite"/>
      </rPr>
      <t>(3)</t>
    </r>
  </si>
  <si>
    <r>
      <rPr>
        <i/>
        <vertAlign val="superscript"/>
        <sz val="9"/>
        <color rgb="FF262626"/>
        <rFont val="Tenorite"/>
      </rPr>
      <t>(2)</t>
    </r>
    <r>
      <rPr>
        <i/>
        <sz val="9"/>
        <color rgb="FF262626"/>
        <rFont val="Tenorite"/>
      </rPr>
      <t xml:space="preserve">Includes teas, isotonics, energy drinks, juices, nectars, and fruit beverages. </t>
    </r>
  </si>
  <si>
    <r>
      <rPr>
        <i/>
        <vertAlign val="superscript"/>
        <sz val="9"/>
        <color rgb="FF262626"/>
        <rFont val="Tenorite"/>
      </rPr>
      <t>(3)</t>
    </r>
    <r>
      <rPr>
        <i/>
        <sz val="9"/>
        <color rgb="FF262626"/>
        <rFont val="Tenorite"/>
      </rPr>
      <t>Net Sales not including revenues outside the territory (OT) in USA.</t>
    </r>
  </si>
  <si>
    <t xml:space="preserve">TABLE 5: SOUTH AMERICA DATA </t>
  </si>
  <si>
    <t>Cost of Sales</t>
  </si>
  <si>
    <t>Gross Profit</t>
  </si>
  <si>
    <t>Selling Expenses</t>
  </si>
  <si>
    <t>Administrative Expenses</t>
  </si>
  <si>
    <t>Total Costs</t>
  </si>
  <si>
    <t>Non Recurring Expenses</t>
  </si>
  <si>
    <t>Operating Income before other income</t>
  </si>
  <si>
    <r>
      <t>Other Income (Expenses)</t>
    </r>
    <r>
      <rPr>
        <i/>
        <vertAlign val="superscript"/>
        <sz val="11"/>
        <color rgb="FF262626"/>
        <rFont val="Tenorite"/>
      </rPr>
      <t>(1)</t>
    </r>
  </si>
  <si>
    <t>Operating Income</t>
  </si>
  <si>
    <t>Interest Expense Net</t>
  </si>
  <si>
    <t>Exchange Gain (Loss)</t>
  </si>
  <si>
    <t>Monetary position result</t>
  </si>
  <si>
    <t>Comprehensive Financial Results</t>
  </si>
  <si>
    <r>
      <t>Share of net income of associates</t>
    </r>
    <r>
      <rPr>
        <i/>
        <vertAlign val="superscript"/>
        <sz val="11"/>
        <color rgb="FF262626"/>
        <rFont val="Tenorite"/>
      </rPr>
      <t>(2)</t>
    </r>
  </si>
  <si>
    <t>Earnings Before Taxes</t>
  </si>
  <si>
    <t>Profit Taxes</t>
  </si>
  <si>
    <t>Non-controlling interest</t>
  </si>
  <si>
    <t>Net Profit</t>
  </si>
  <si>
    <t>Depreciation and amortization</t>
  </si>
  <si>
    <t>EBITDA / Net Sales</t>
  </si>
  <si>
    <t>Variation</t>
  </si>
  <si>
    <t>EBITDA = Operating Income + Depreciation and Amortization + Non Recurring Expenses</t>
  </si>
  <si>
    <r>
      <rPr>
        <i/>
        <vertAlign val="superscript"/>
        <sz val="10"/>
        <color rgb="FF262626"/>
        <rFont val="Tenorite"/>
      </rPr>
      <t xml:space="preserve">(1) </t>
    </r>
    <r>
      <rPr>
        <i/>
        <sz val="10"/>
        <color rgb="FF262626"/>
        <rFont val="Tenorite"/>
      </rPr>
      <t>Includes equity method from our participation in operational companies like Jugos del Valle, IEQSA and Bebidas Refrescantes de Nogales.</t>
    </r>
  </si>
  <si>
    <r>
      <rPr>
        <i/>
        <vertAlign val="superscript"/>
        <sz val="10"/>
        <color rgb="FF262626"/>
        <rFont val="Tenorite"/>
      </rPr>
      <t xml:space="preserve">(2) </t>
    </r>
    <r>
      <rPr>
        <i/>
        <sz val="10"/>
        <color rgb="FF262626"/>
        <rFont val="Tenorite"/>
      </rPr>
      <t>Includes equity method from our participation in non-operational companies like PIASA, PetStar, Beta San Miguel, among others.</t>
    </r>
  </si>
  <si>
    <t>(Millions of Mexican pesos)</t>
  </si>
  <si>
    <t>Consolidated Balance Sheet</t>
  </si>
  <si>
    <t>Arca Continental, S.A.B. de C.V. and Subsidiaries</t>
  </si>
  <si>
    <t>Consolidated Income Statement</t>
  </si>
  <si>
    <t>December 31</t>
  </si>
  <si>
    <t>ASSETS</t>
  </si>
  <si>
    <t>Cash and cash equivalents</t>
  </si>
  <si>
    <t>Accounts receivable; Net</t>
  </si>
  <si>
    <t>Inventories</t>
  </si>
  <si>
    <t>Prepayments</t>
  </si>
  <si>
    <t>Total Current Assets</t>
  </si>
  <si>
    <t>Investments in shares and other investments</t>
  </si>
  <si>
    <t>Property, plant and other equipment</t>
  </si>
  <si>
    <t>Assets right of use</t>
  </si>
  <si>
    <t>Other non current assets</t>
  </si>
  <si>
    <t>Total Assets</t>
  </si>
  <si>
    <t>LIABILITIES</t>
  </si>
  <si>
    <t>Short term bank loans</t>
  </si>
  <si>
    <t>Suppliers</t>
  </si>
  <si>
    <t>Short term lease</t>
  </si>
  <si>
    <t>Accounts payable and taxes</t>
  </si>
  <si>
    <t>Total Current Liabilities</t>
  </si>
  <si>
    <t>Bank Loans and long term liabilities</t>
  </si>
  <si>
    <t>Long term lease</t>
  </si>
  <si>
    <t>Deferred income tax and others</t>
  </si>
  <si>
    <t>Total Liabilities</t>
  </si>
  <si>
    <t>SHAREHOLDER´S EQUITY</t>
  </si>
  <si>
    <t>Non controlled participation</t>
  </si>
  <si>
    <t>Capital Stock</t>
  </si>
  <si>
    <t>Retained Earnings</t>
  </si>
  <si>
    <t>Total Shareholders' Equity</t>
  </si>
  <si>
    <t>Total Liabilities and Shareholders' Equity</t>
  </si>
  <si>
    <t>Total Debt AC</t>
  </si>
  <si>
    <t>Debt Maturity Profile</t>
  </si>
  <si>
    <t>% of Total</t>
  </si>
  <si>
    <t>Stable</t>
  </si>
  <si>
    <t>Credit Rating</t>
  </si>
  <si>
    <t>Outlook</t>
  </si>
  <si>
    <t>Cash Flow Statement</t>
  </si>
  <si>
    <t>Foreign exchange / Monetary position result</t>
  </si>
  <si>
    <t>Accrued interests</t>
  </si>
  <si>
    <t>Gain on sale and fixed assets impairment</t>
  </si>
  <si>
    <t>Operating cash flow before taxes</t>
  </si>
  <si>
    <t>Cashflow generated/used in the operation</t>
  </si>
  <si>
    <t>Operating cashflow after working capital</t>
  </si>
  <si>
    <t>Investment Activities:</t>
  </si>
  <si>
    <t>Capital Expenditures and Investments (Net)</t>
  </si>
  <si>
    <t>Financing Activities:</t>
  </si>
  <si>
    <t>Dividends paid</t>
  </si>
  <si>
    <t>Share repurchase program</t>
  </si>
  <si>
    <t>Paid interests</t>
  </si>
  <si>
    <t>Capital increase</t>
  </si>
  <si>
    <t>Other</t>
  </si>
  <si>
    <t>Net cash flow from financing activities</t>
  </si>
  <si>
    <t>Net increase of cash and equivalents</t>
  </si>
  <si>
    <t>Change in Cash</t>
  </si>
  <si>
    <t>Initial cash and equivalents balance</t>
  </si>
  <si>
    <t>Final cash and equivalents balance</t>
  </si>
  <si>
    <t>Average exchange rate</t>
  </si>
  <si>
    <t>End of period exchange rate</t>
  </si>
  <si>
    <r>
      <t>Other Business</t>
    </r>
    <r>
      <rPr>
        <b/>
        <i/>
        <vertAlign val="superscript"/>
        <sz val="11"/>
        <color rgb="FFC31F39"/>
        <rFont val="Tenorite"/>
      </rPr>
      <t>(2)</t>
    </r>
  </si>
  <si>
    <t>Beverage Segments</t>
  </si>
  <si>
    <t>Information by Segments Jan-Dec'24</t>
  </si>
  <si>
    <r>
      <rPr>
        <i/>
        <vertAlign val="superscript"/>
        <sz val="10"/>
        <color rgb="FF262626"/>
        <rFont val="Tenorite"/>
      </rPr>
      <t>(1)</t>
    </r>
    <r>
      <rPr>
        <i/>
        <sz val="10"/>
        <color rgb="FF262626"/>
        <rFont val="Tenorite"/>
      </rPr>
      <t>Excluding the change in the distribution of Dasani 16.9 oz 32pk, the reported volume for CCSWB would have grown by 1.0% overall during the quarter.</t>
    </r>
  </si>
  <si>
    <r>
      <rPr>
        <i/>
        <vertAlign val="superscript"/>
        <sz val="10"/>
        <color rgb="FF262626"/>
        <rFont val="Tenorite"/>
      </rPr>
      <t>(2)</t>
    </r>
    <r>
      <rPr>
        <i/>
        <sz val="10"/>
        <color rgb="FF262626"/>
        <rFont val="Tenorite"/>
      </rPr>
      <t>Others includes Food &amp; Snacks Division, Vending and other subsidiares not related to Beverage segments.</t>
    </r>
  </si>
  <si>
    <r>
      <rPr>
        <i/>
        <vertAlign val="superscript"/>
        <sz val="10"/>
        <color rgb="FF262626"/>
        <rFont val="Tenorite"/>
      </rPr>
      <t>(1)</t>
    </r>
    <r>
      <rPr>
        <i/>
        <sz val="10"/>
        <color rgb="FF262626"/>
        <rFont val="Tenorite"/>
      </rPr>
      <t>Excluding the change in the distribution of Dasani 16.9 oz 32pk, the reported volume for CCSWB would have grown by 0.8% year-to-date.</t>
    </r>
  </si>
  <si>
    <t>Eliminations</t>
  </si>
  <si>
    <t>Volume by Segment</t>
  </si>
  <si>
    <t>Sales by Segment</t>
  </si>
  <si>
    <t>Intersegment Sales</t>
  </si>
  <si>
    <t>Net Sales from intersegments</t>
  </si>
  <si>
    <t>Financial Income and Expenses</t>
  </si>
  <si>
    <t>Share of net income of associates</t>
  </si>
  <si>
    <t>Investment in associates companies</t>
  </si>
  <si>
    <t>CAPEX</t>
  </si>
  <si>
    <t>Financial Expenses</t>
  </si>
  <si>
    <t>Mexico</t>
  </si>
  <si>
    <r>
      <t>USA</t>
    </r>
    <r>
      <rPr>
        <b/>
        <i/>
        <vertAlign val="superscript"/>
        <sz val="11"/>
        <color rgb="FFC31F39"/>
        <rFont val="Tenorite"/>
      </rPr>
      <t>(1)</t>
    </r>
  </si>
  <si>
    <t>Peru</t>
  </si>
  <si>
    <t>Debt amortization (financing)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</si>
</sst>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00"/>
    <numFmt numFmtId="168" formatCode="_(* #,###_);_(* \(#,##0.00\);_(* &quot;-&quot;??_);_(@_)"/>
    <numFmt numFmtId="169" formatCode="0.0%"/>
    <numFmt numFmtId="170" formatCode="_(* #,##0_);_(* \(#,##0\);_(* &quot;-&quot;??_);_(@_)"/>
    <numFmt numFmtId="171" formatCode="#,##0.0"/>
    <numFmt numFmtId="172" formatCode="#,##0_ ;\-#,##0\ "/>
    <numFmt numFmtId="173" formatCode="#,##0.00000"/>
    <numFmt numFmtId="174" formatCode="_(* #,##0.0_);_(* \(#,##0.0\);_(* &quot;-&quot;??_);_(@_)"/>
    <numFmt numFmtId="175" formatCode="_-* #,##0_-;\-* #,##0_-;_-* &quot;-&quot;??_-;_-@_-"/>
    <numFmt numFmtId="176" formatCode="#,##0.0_ ;\-#,##0.0\ "/>
    <numFmt numFmtId="177" formatCode="#,##0.0;\-#,##0.0"/>
    <numFmt numFmtId="178" formatCode="#,##0.0000"/>
    <numFmt numFmtId="179" formatCode="0.0000%"/>
  </numFmts>
  <fonts count="10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sz val="18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1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name val="Arial"/>
      <family val="2"/>
    </font>
    <font>
      <sz val="10"/>
      <color theme="1" tint="0.34998626667073579"/>
      <name val="Tenorite"/>
    </font>
    <font>
      <i/>
      <sz val="10"/>
      <name val="Tenorite"/>
    </font>
    <font>
      <b/>
      <sz val="8"/>
      <name val="Tenorite"/>
    </font>
    <font>
      <sz val="8"/>
      <name val="Tenorite"/>
    </font>
    <font>
      <sz val="11"/>
      <color rgb="FFC31F39"/>
      <name val="Tenorite"/>
    </font>
    <font>
      <sz val="10"/>
      <color theme="1"/>
      <name val="Tenorite"/>
    </font>
    <font>
      <b/>
      <sz val="10"/>
      <color theme="1"/>
      <name val="Tenorite"/>
    </font>
    <font>
      <sz val="10"/>
      <color theme="0"/>
      <name val="Tenorite"/>
    </font>
    <font>
      <b/>
      <i/>
      <sz val="10"/>
      <color theme="1"/>
      <name val="Tenorite"/>
    </font>
    <font>
      <b/>
      <sz val="14"/>
      <color rgb="FFC31F39"/>
      <name val="Tenorite"/>
    </font>
    <font>
      <b/>
      <sz val="10"/>
      <color rgb="FF593B1D"/>
      <name val="Tenorite"/>
    </font>
    <font>
      <sz val="10"/>
      <color rgb="FF262626"/>
      <name val="Tenorite"/>
    </font>
    <font>
      <i/>
      <sz val="10"/>
      <color rgb="FF262626"/>
      <name val="Tenorite"/>
    </font>
    <font>
      <i/>
      <vertAlign val="superscript"/>
      <sz val="10"/>
      <color rgb="FF262626"/>
      <name val="Tenorite"/>
    </font>
    <font>
      <sz val="11"/>
      <color theme="1"/>
      <name val="Tenorite"/>
    </font>
    <font>
      <b/>
      <sz val="11"/>
      <color theme="1"/>
      <name val="Tenorite"/>
    </font>
    <font>
      <b/>
      <i/>
      <sz val="9"/>
      <color theme="1"/>
      <name val="Tenorite"/>
    </font>
    <font>
      <b/>
      <i/>
      <sz val="10"/>
      <name val="Tenorite"/>
    </font>
    <font>
      <sz val="11"/>
      <color rgb="FF262626"/>
      <name val="Tenorite"/>
    </font>
    <font>
      <b/>
      <sz val="11"/>
      <color rgb="FF262626"/>
      <name val="Tenorite"/>
    </font>
    <font>
      <b/>
      <i/>
      <sz val="11"/>
      <color rgb="FF262626"/>
      <name val="Tenorite"/>
    </font>
    <font>
      <b/>
      <sz val="11"/>
      <color rgb="FF593B1D"/>
      <name val="Tenorite"/>
    </font>
    <font>
      <b/>
      <sz val="11"/>
      <color rgb="FFC31F39"/>
      <name val="Tenorite"/>
    </font>
    <font>
      <i/>
      <sz val="11"/>
      <color rgb="FF262626"/>
      <name val="Tenorite"/>
    </font>
    <font>
      <i/>
      <vertAlign val="superscript"/>
      <sz val="11"/>
      <color rgb="FF262626"/>
      <name val="Tenorite"/>
    </font>
    <font>
      <sz val="9"/>
      <color theme="1"/>
      <name val="Tenorite"/>
    </font>
    <font>
      <sz val="11"/>
      <color theme="0"/>
      <name val="Tenorite"/>
    </font>
    <font>
      <b/>
      <i/>
      <sz val="11"/>
      <color rgb="FF593B1D"/>
      <name val="Tenorite"/>
    </font>
    <font>
      <b/>
      <sz val="11"/>
      <color theme="1" tint="0.34998626667073579"/>
      <name val="Tenorite"/>
    </font>
    <font>
      <i/>
      <sz val="11"/>
      <color theme="1"/>
      <name val="Tenorite"/>
    </font>
    <font>
      <sz val="14"/>
      <color rgb="FFC31F39"/>
      <name val="Tenorite"/>
    </font>
    <font>
      <b/>
      <sz val="14"/>
      <color theme="0"/>
      <name val="Tenorite"/>
    </font>
    <font>
      <b/>
      <sz val="14"/>
      <color rgb="FF723202"/>
      <name val="Tenorite"/>
    </font>
    <font>
      <b/>
      <sz val="12"/>
      <color theme="0"/>
      <name val="Tenorite"/>
    </font>
    <font>
      <b/>
      <sz val="12"/>
      <name val="Tenorite"/>
    </font>
    <font>
      <b/>
      <sz val="11"/>
      <color theme="0"/>
      <name val="Tenorite"/>
    </font>
    <font>
      <sz val="12"/>
      <name val="Tenorite"/>
    </font>
    <font>
      <b/>
      <sz val="12"/>
      <color theme="1"/>
      <name val="Tenorite"/>
    </font>
    <font>
      <sz val="11"/>
      <color theme="1" tint="0.34998626667073579"/>
      <name val="Tenorite"/>
    </font>
    <font>
      <sz val="12"/>
      <color theme="1"/>
      <name val="Tenorite"/>
    </font>
    <font>
      <b/>
      <sz val="11"/>
      <name val="Tenorite"/>
    </font>
    <font>
      <b/>
      <sz val="16"/>
      <color rgb="FFC31F39"/>
      <name val="Tenorite"/>
    </font>
    <font>
      <b/>
      <sz val="12"/>
      <color rgb="FFC31F39"/>
      <name val="Tenorite"/>
    </font>
    <font>
      <sz val="12"/>
      <color rgb="FF262626"/>
      <name val="Tenorite"/>
    </font>
    <font>
      <vertAlign val="superscript"/>
      <sz val="11"/>
      <color rgb="FF262626"/>
      <name val="Tenorite"/>
    </font>
    <font>
      <b/>
      <sz val="18"/>
      <color rgb="FFC31F39"/>
      <name val="Tenorite"/>
    </font>
    <font>
      <sz val="11"/>
      <name val="Tenorite"/>
    </font>
    <font>
      <sz val="14"/>
      <color theme="0"/>
      <name val="Tenorite"/>
    </font>
    <font>
      <sz val="14"/>
      <color rgb="FFFF0000"/>
      <name val="Tenorite"/>
    </font>
    <font>
      <i/>
      <sz val="11"/>
      <color theme="1" tint="0.34998626667073579"/>
      <name val="Tenorite"/>
    </font>
    <font>
      <sz val="18"/>
      <color theme="0"/>
      <name val="Tenorite"/>
    </font>
    <font>
      <sz val="18"/>
      <color theme="1"/>
      <name val="Tenorite"/>
    </font>
    <font>
      <u/>
      <sz val="12"/>
      <name val="Tenorite"/>
    </font>
    <font>
      <b/>
      <i/>
      <sz val="11"/>
      <color theme="1"/>
      <name val="Tenorite"/>
    </font>
    <font>
      <u/>
      <sz val="11"/>
      <name val="Tenorite"/>
    </font>
    <font>
      <b/>
      <sz val="18"/>
      <color theme="1"/>
      <name val="Tenorite"/>
    </font>
    <font>
      <b/>
      <i/>
      <sz val="18"/>
      <color theme="1"/>
      <name val="Tenorite"/>
    </font>
    <font>
      <i/>
      <sz val="18"/>
      <color theme="1"/>
      <name val="Tenorite"/>
    </font>
    <font>
      <i/>
      <sz val="10"/>
      <color theme="1"/>
      <name val="Tenorite"/>
    </font>
    <font>
      <sz val="12"/>
      <color rgb="FFC31F39"/>
      <name val="Tenorite"/>
    </font>
    <font>
      <u/>
      <sz val="12"/>
      <color rgb="FF262626"/>
      <name val="Tenorite"/>
    </font>
    <font>
      <sz val="14"/>
      <color theme="1"/>
      <name val="Tenorite"/>
    </font>
    <font>
      <b/>
      <i/>
      <sz val="11"/>
      <name val="Tenorite"/>
    </font>
    <font>
      <b/>
      <sz val="11"/>
      <color rgb="FF783706"/>
      <name val="Tenorite"/>
    </font>
    <font>
      <b/>
      <i/>
      <sz val="9"/>
      <color rgb="FF262626"/>
      <name val="Tenorite"/>
    </font>
    <font>
      <i/>
      <sz val="9"/>
      <color rgb="FF262626"/>
      <name val="Tenorite"/>
    </font>
    <font>
      <i/>
      <vertAlign val="superscript"/>
      <sz val="9"/>
      <name val="Tenorite"/>
    </font>
    <font>
      <i/>
      <sz val="9"/>
      <name val="Tenorite"/>
    </font>
    <font>
      <i/>
      <vertAlign val="superscript"/>
      <sz val="9"/>
      <color rgb="FF262626"/>
      <name val="Tenorite"/>
    </font>
    <font>
      <i/>
      <sz val="9"/>
      <color theme="1"/>
      <name val="Tenorite"/>
    </font>
    <font>
      <b/>
      <i/>
      <vertAlign val="superscript"/>
      <sz val="11"/>
      <color rgb="FFC31F39"/>
      <name val="Tenorite"/>
    </font>
    <font>
      <i/>
      <vertAlign val="superscript"/>
      <sz val="11"/>
      <color theme="1" tint="0.34998626667073579"/>
      <name val="Tenorite"/>
    </font>
    <font>
      <b/>
      <i/>
      <sz val="11"/>
      <color rgb="FFC31F39"/>
      <name val="Tenorite"/>
    </font>
    <font>
      <b/>
      <i/>
      <sz val="11"/>
      <color theme="1" tint="0.34998626667073579"/>
      <name val="Tenorite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/>
      <bottom style="medium">
        <color rgb="FFC31F3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31F39"/>
      </bottom>
      <diagonal/>
    </border>
    <border>
      <left/>
      <right/>
      <top style="thin">
        <color indexed="64"/>
      </top>
      <bottom/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>
      <alignment wrapText="1"/>
    </xf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5" fillId="3" borderId="2" applyNumberFormat="0" applyProtection="0">
      <alignment vertical="center"/>
    </xf>
    <xf numFmtId="4" fontId="6" fillId="3" borderId="2" applyNumberFormat="0" applyProtection="0">
      <alignment vertical="center"/>
    </xf>
    <xf numFmtId="4" fontId="5" fillId="3" borderId="2" applyNumberFormat="0" applyProtection="0">
      <alignment horizontal="left" vertical="center" indent="1"/>
    </xf>
    <xf numFmtId="4" fontId="5" fillId="3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5" borderId="2" applyNumberFormat="0" applyProtection="0">
      <alignment horizontal="right" vertical="center"/>
    </xf>
    <xf numFmtId="4" fontId="5" fillId="6" borderId="2" applyNumberFormat="0" applyProtection="0">
      <alignment horizontal="right" vertical="center"/>
    </xf>
    <xf numFmtId="4" fontId="5" fillId="7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9" borderId="2" applyNumberFormat="0" applyProtection="0">
      <alignment horizontal="right" vertical="center"/>
    </xf>
    <xf numFmtId="4" fontId="5" fillId="10" borderId="2" applyNumberFormat="0" applyProtection="0">
      <alignment horizontal="right" vertical="center"/>
    </xf>
    <xf numFmtId="4" fontId="5" fillId="11" borderId="2" applyNumberFormat="0" applyProtection="0">
      <alignment horizontal="right" vertical="center"/>
    </xf>
    <xf numFmtId="4" fontId="5" fillId="12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7" fillId="14" borderId="2" applyNumberFormat="0" applyProtection="0">
      <alignment horizontal="left" vertical="center" indent="1"/>
    </xf>
    <xf numFmtId="4" fontId="5" fillId="15" borderId="3" applyNumberFormat="0" applyProtection="0">
      <alignment horizontal="left" vertical="center" indent="1"/>
    </xf>
    <xf numFmtId="4" fontId="8" fillId="16" borderId="0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15" borderId="2" applyNumberFormat="0" applyProtection="0">
      <alignment horizontal="left" vertical="center" indent="1"/>
    </xf>
    <xf numFmtId="4" fontId="5" fillId="17" borderId="2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20" borderId="2" applyNumberFormat="0" applyProtection="0">
      <alignment vertical="center"/>
    </xf>
    <xf numFmtId="4" fontId="6" fillId="20" borderId="2" applyNumberFormat="0" applyProtection="0">
      <alignment vertical="center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15" borderId="2" applyNumberFormat="0" applyProtection="0">
      <alignment horizontal="right" vertical="center"/>
    </xf>
    <xf numFmtId="4" fontId="5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0" fontId="2" fillId="4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9" fillId="0" borderId="0"/>
    <xf numFmtId="4" fontId="10" fillId="15" borderId="2" applyNumberFormat="0" applyProtection="0">
      <alignment horizontal="right" vertical="center"/>
    </xf>
    <xf numFmtId="165" fontId="1" fillId="0" borderId="0"/>
    <xf numFmtId="165" fontId="2" fillId="0" borderId="0"/>
    <xf numFmtId="165" fontId="2" fillId="4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0" fontId="13" fillId="22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1" fillId="0" borderId="0"/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9" fillId="0" borderId="0"/>
    <xf numFmtId="165" fontId="11" fillId="21" borderId="4" applyNumberFormat="0" applyAlignment="0" applyProtection="0"/>
    <xf numFmtId="165" fontId="12" fillId="0" borderId="5" applyNumberFormat="0" applyFill="0" applyAlignment="0" applyProtection="0"/>
    <xf numFmtId="165" fontId="2" fillId="0" borderId="0"/>
    <xf numFmtId="165" fontId="2" fillId="0" borderId="0">
      <alignment wrapText="1"/>
    </xf>
    <xf numFmtId="165" fontId="1" fillId="2" borderId="1" applyNumberFormat="0" applyFont="0" applyAlignment="0" applyProtection="0"/>
    <xf numFmtId="165" fontId="2" fillId="0" borderId="0"/>
    <xf numFmtId="165" fontId="1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72">
    <xf numFmtId="0" fontId="0" fillId="0" borderId="0" xfId="0"/>
    <xf numFmtId="0" fontId="26" fillId="0" borderId="0" xfId="0" applyFont="1" applyAlignment="1">
      <alignment horizontal="left" vertical="center"/>
    </xf>
    <xf numFmtId="37" fontId="17" fillId="0" borderId="7" xfId="0" applyNumberFormat="1" applyFont="1" applyBorder="1" applyAlignment="1">
      <alignment horizontal="center" vertical="center"/>
    </xf>
    <xf numFmtId="0" fontId="22" fillId="25" borderId="6" xfId="0" applyFont="1" applyFill="1" applyBorder="1" applyAlignment="1">
      <alignment horizontal="left" vertical="center"/>
    </xf>
    <xf numFmtId="49" fontId="21" fillId="26" borderId="0" xfId="87" quotePrefix="1" applyNumberFormat="1" applyFont="1" applyFill="1" applyAlignment="1">
      <alignment horizontal="center" vertical="center"/>
    </xf>
    <xf numFmtId="177" fontId="18" fillId="0" borderId="7" xfId="0" applyNumberFormat="1" applyFont="1" applyBorder="1" applyAlignment="1">
      <alignment horizontal="center" vertical="center"/>
    </xf>
    <xf numFmtId="37" fontId="18" fillId="0" borderId="7" xfId="0" applyNumberFormat="1" applyFont="1" applyBorder="1" applyAlignment="1">
      <alignment horizontal="center" vertical="center"/>
    </xf>
    <xf numFmtId="169" fontId="28" fillId="0" borderId="7" xfId="2" applyNumberFormat="1" applyFont="1" applyBorder="1" applyAlignment="1">
      <alignment horizontal="center" vertical="center"/>
    </xf>
    <xf numFmtId="0" fontId="14" fillId="23" borderId="0" xfId="7" applyFont="1" applyFill="1"/>
    <xf numFmtId="0" fontId="0" fillId="23" borderId="0" xfId="0" applyFill="1"/>
    <xf numFmtId="0" fontId="26" fillId="25" borderId="6" xfId="0" applyFont="1" applyFill="1" applyBorder="1" applyAlignment="1">
      <alignment horizontal="left" vertical="center"/>
    </xf>
    <xf numFmtId="49" fontId="25" fillId="26" borderId="0" xfId="87" quotePrefix="1" applyNumberFormat="1" applyFont="1" applyFill="1" applyAlignment="1">
      <alignment horizontal="center" vertical="center"/>
    </xf>
    <xf numFmtId="0" fontId="20" fillId="23" borderId="0" xfId="7" applyFont="1" applyFill="1"/>
    <xf numFmtId="169" fontId="19" fillId="0" borderId="7" xfId="2" applyNumberFormat="1" applyFont="1" applyBorder="1" applyAlignment="1">
      <alignment horizontal="center" vertical="center"/>
    </xf>
    <xf numFmtId="37" fontId="22" fillId="0" borderId="7" xfId="0" applyNumberFormat="1" applyFont="1" applyBorder="1" applyAlignment="1">
      <alignment horizontal="center" vertical="center"/>
    </xf>
    <xf numFmtId="169" fontId="26" fillId="25" borderId="6" xfId="2" applyNumberFormat="1" applyFont="1" applyFill="1" applyBorder="1" applyAlignment="1">
      <alignment horizontal="left" vertical="center"/>
    </xf>
    <xf numFmtId="0" fontId="23" fillId="23" borderId="0" xfId="0" applyFont="1" applyFill="1" applyAlignment="1">
      <alignment horizontal="center"/>
    </xf>
    <xf numFmtId="0" fontId="27" fillId="23" borderId="0" xfId="7" applyFont="1" applyFill="1"/>
    <xf numFmtId="0" fontId="29" fillId="23" borderId="0" xfId="0" applyFont="1" applyFill="1"/>
    <xf numFmtId="177" fontId="0" fillId="23" borderId="0" xfId="0" applyNumberFormat="1" applyFill="1"/>
    <xf numFmtId="3" fontId="0" fillId="23" borderId="0" xfId="0" applyNumberFormat="1" applyFill="1"/>
    <xf numFmtId="0" fontId="30" fillId="23" borderId="0" xfId="7" applyFont="1" applyFill="1"/>
    <xf numFmtId="165" fontId="18" fillId="0" borderId="9" xfId="60" applyFont="1" applyBorder="1" applyAlignment="1">
      <alignment horizontal="center" vertical="center"/>
    </xf>
    <xf numFmtId="165" fontId="18" fillId="0" borderId="9" xfId="60" applyFont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6" fillId="23" borderId="0" xfId="0" applyFont="1" applyFill="1"/>
    <xf numFmtId="169" fontId="36" fillId="23" borderId="0" xfId="2" applyNumberFormat="1" applyFont="1" applyFill="1" applyBorder="1" applyAlignment="1">
      <alignment horizontal="center" vertical="center"/>
    </xf>
    <xf numFmtId="166" fontId="36" fillId="23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top"/>
    </xf>
    <xf numFmtId="0" fontId="39" fillId="0" borderId="0" xfId="0" applyFont="1" applyAlignment="1">
      <alignment vertical="top"/>
    </xf>
    <xf numFmtId="165" fontId="36" fillId="0" borderId="0" xfId="60" applyFont="1"/>
    <xf numFmtId="169" fontId="36" fillId="0" borderId="0" xfId="2" applyNumberFormat="1" applyFont="1" applyAlignment="1">
      <alignment vertical="top"/>
    </xf>
    <xf numFmtId="10" fontId="36" fillId="0" borderId="0" xfId="0" applyNumberFormat="1" applyFont="1"/>
    <xf numFmtId="169" fontId="36" fillId="0" borderId="0" xfId="0" applyNumberFormat="1" applyFont="1"/>
    <xf numFmtId="166" fontId="36" fillId="0" borderId="0" xfId="0" applyNumberFormat="1" applyFont="1"/>
    <xf numFmtId="3" fontId="36" fillId="0" borderId="0" xfId="0" applyNumberFormat="1" applyFont="1"/>
    <xf numFmtId="4" fontId="36" fillId="0" borderId="0" xfId="0" applyNumberFormat="1" applyFont="1"/>
    <xf numFmtId="170" fontId="36" fillId="0" borderId="0" xfId="1" applyNumberFormat="1" applyFont="1"/>
    <xf numFmtId="169" fontId="36" fillId="0" borderId="0" xfId="2" applyNumberFormat="1" applyFont="1"/>
    <xf numFmtId="0" fontId="36" fillId="0" borderId="0" xfId="0" applyFont="1" applyAlignment="1">
      <alignment horizontal="left" vertical="center"/>
    </xf>
    <xf numFmtId="171" fontId="36" fillId="0" borderId="0" xfId="0" applyNumberFormat="1" applyFont="1" applyAlignment="1">
      <alignment horizontal="center" vertical="center"/>
    </xf>
    <xf numFmtId="0" fontId="31" fillId="23" borderId="0" xfId="0" applyFont="1" applyFill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5" fillId="0" borderId="0" xfId="0" applyFont="1"/>
    <xf numFmtId="0" fontId="41" fillId="0" borderId="0" xfId="0" applyFont="1" applyAlignment="1">
      <alignment horizontal="center"/>
    </xf>
    <xf numFmtId="37" fontId="45" fillId="0" borderId="0" xfId="0" applyNumberFormat="1" applyFont="1" applyAlignment="1">
      <alignment horizontal="center"/>
    </xf>
    <xf numFmtId="0" fontId="32" fillId="0" borderId="0" xfId="0" applyFont="1" applyAlignment="1">
      <alignment horizontal="left" vertical="center"/>
    </xf>
    <xf numFmtId="168" fontId="36" fillId="0" borderId="0" xfId="0" applyNumberFormat="1" applyFont="1"/>
    <xf numFmtId="169" fontId="45" fillId="0" borderId="0" xfId="2" applyNumberFormat="1" applyFont="1"/>
    <xf numFmtId="0" fontId="45" fillId="0" borderId="0" xfId="0" applyFont="1" applyAlignment="1">
      <alignment vertical="top"/>
    </xf>
    <xf numFmtId="169" fontId="45" fillId="0" borderId="0" xfId="2" applyNumberFormat="1" applyFont="1" applyAlignment="1">
      <alignment vertical="top"/>
    </xf>
    <xf numFmtId="171" fontId="45" fillId="0" borderId="0" xfId="0" applyNumberFormat="1" applyFont="1"/>
    <xf numFmtId="0" fontId="47" fillId="0" borderId="0" xfId="0" applyFont="1" applyAlignment="1">
      <alignment vertical="top"/>
    </xf>
    <xf numFmtId="10" fontId="45" fillId="0" borderId="0" xfId="2" applyNumberFormat="1" applyFont="1"/>
    <xf numFmtId="10" fontId="45" fillId="0" borderId="0" xfId="0" applyNumberFormat="1" applyFont="1"/>
    <xf numFmtId="170" fontId="45" fillId="0" borderId="0" xfId="1" applyNumberFormat="1" applyFont="1"/>
    <xf numFmtId="164" fontId="45" fillId="0" borderId="0" xfId="0" applyNumberFormat="1" applyFont="1"/>
    <xf numFmtId="3" fontId="45" fillId="0" borderId="0" xfId="0" applyNumberFormat="1" applyFont="1"/>
    <xf numFmtId="174" fontId="45" fillId="0" borderId="0" xfId="1" applyNumberFormat="1" applyFont="1"/>
    <xf numFmtId="173" fontId="36" fillId="0" borderId="0" xfId="0" applyNumberFormat="1" applyFont="1"/>
    <xf numFmtId="164" fontId="36" fillId="0" borderId="0" xfId="1" applyFont="1"/>
    <xf numFmtId="165" fontId="46" fillId="0" borderId="9" xfId="6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71" fontId="36" fillId="0" borderId="0" xfId="2" applyNumberFormat="1" applyFont="1" applyAlignment="1">
      <alignment horizontal="center" vertical="center"/>
    </xf>
    <xf numFmtId="171" fontId="36" fillId="0" borderId="0" xfId="0" applyNumberFormat="1" applyFont="1"/>
    <xf numFmtId="0" fontId="48" fillId="0" borderId="0" xfId="0" applyFont="1" applyAlignment="1">
      <alignment vertical="top"/>
    </xf>
    <xf numFmtId="168" fontId="36" fillId="0" borderId="0" xfId="0" applyNumberFormat="1" applyFont="1" applyAlignment="1">
      <alignment vertical="top"/>
    </xf>
    <xf numFmtId="0" fontId="38" fillId="0" borderId="0" xfId="0" applyFont="1"/>
    <xf numFmtId="0" fontId="42" fillId="0" borderId="0" xfId="0" applyFont="1"/>
    <xf numFmtId="165" fontId="40" fillId="0" borderId="0" xfId="60" applyFont="1" applyAlignment="1">
      <alignment horizontal="left" vertical="center"/>
    </xf>
    <xf numFmtId="171" fontId="49" fillId="0" borderId="0" xfId="0" applyNumberFormat="1" applyFont="1" applyAlignment="1">
      <alignment horizontal="center"/>
    </xf>
    <xf numFmtId="0" fontId="49" fillId="0" borderId="0" xfId="0" applyFont="1"/>
    <xf numFmtId="166" fontId="49" fillId="28" borderId="0" xfId="0" applyNumberFormat="1" applyFont="1" applyFill="1" applyAlignment="1">
      <alignment horizontal="center"/>
    </xf>
    <xf numFmtId="171" fontId="50" fillId="0" borderId="0" xfId="0" applyNumberFormat="1" applyFont="1" applyAlignment="1">
      <alignment horizontal="center"/>
    </xf>
    <xf numFmtId="0" fontId="51" fillId="0" borderId="0" xfId="0" applyFont="1"/>
    <xf numFmtId="169" fontId="49" fillId="0" borderId="0" xfId="2" applyNumberFormat="1" applyFont="1" applyFill="1" applyBorder="1" applyAlignment="1">
      <alignment horizontal="center"/>
    </xf>
    <xf numFmtId="166" fontId="49" fillId="28" borderId="0" xfId="0" quotePrefix="1" applyNumberFormat="1" applyFont="1" applyFill="1" applyAlignment="1">
      <alignment horizontal="center"/>
    </xf>
    <xf numFmtId="3" fontId="49" fillId="0" borderId="0" xfId="0" applyNumberFormat="1" applyFont="1" applyAlignment="1">
      <alignment horizontal="center"/>
    </xf>
    <xf numFmtId="169" fontId="49" fillId="0" borderId="8" xfId="2" applyNumberFormat="1" applyFont="1" applyFill="1" applyBorder="1" applyAlignment="1">
      <alignment horizontal="center"/>
    </xf>
    <xf numFmtId="166" fontId="49" fillId="28" borderId="8" xfId="0" applyNumberFormat="1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45" fillId="0" borderId="0" xfId="0" applyFont="1" applyAlignment="1">
      <alignment horizontal="left" vertical="center"/>
    </xf>
    <xf numFmtId="0" fontId="53" fillId="0" borderId="8" xfId="60" applyNumberFormat="1" applyFont="1" applyBorder="1" applyAlignment="1">
      <alignment horizontal="center" vertical="center"/>
    </xf>
    <xf numFmtId="0" fontId="53" fillId="28" borderId="8" xfId="0" applyFont="1" applyFill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1" fillId="28" borderId="0" xfId="0" applyFont="1" applyFill="1"/>
    <xf numFmtId="0" fontId="51" fillId="0" borderId="0" xfId="0" applyFont="1" applyAlignment="1">
      <alignment horizontal="left" vertical="center"/>
    </xf>
    <xf numFmtId="0" fontId="54" fillId="0" borderId="0" xfId="0" applyFont="1" applyAlignment="1">
      <alignment vertical="center"/>
    </xf>
    <xf numFmtId="0" fontId="57" fillId="0" borderId="0" xfId="0" applyFont="1"/>
    <xf numFmtId="0" fontId="53" fillId="0" borderId="0" xfId="0" applyFont="1" applyAlignment="1">
      <alignment horizontal="left" vertical="center"/>
    </xf>
    <xf numFmtId="0" fontId="58" fillId="0" borderId="0" xfId="0" applyFont="1" applyAlignment="1">
      <alignment vertical="center"/>
    </xf>
    <xf numFmtId="0" fontId="58" fillId="28" borderId="0" xfId="0" applyFont="1" applyFill="1" applyAlignment="1">
      <alignment vertical="center"/>
    </xf>
    <xf numFmtId="0" fontId="54" fillId="0" borderId="0" xfId="0" applyFont="1" applyAlignment="1">
      <alignment horizontal="left" vertical="center"/>
    </xf>
    <xf numFmtId="171" fontId="49" fillId="0" borderId="0" xfId="0" applyNumberFormat="1" applyFont="1" applyAlignment="1">
      <alignment horizontal="center" vertical="center"/>
    </xf>
    <xf numFmtId="166" fontId="49" fillId="28" borderId="0" xfId="0" applyNumberFormat="1" applyFont="1" applyFill="1" applyAlignment="1">
      <alignment horizontal="center" vertical="center"/>
    </xf>
    <xf numFmtId="171" fontId="50" fillId="0" borderId="0" xfId="0" applyNumberFormat="1" applyFont="1" applyAlignment="1">
      <alignment horizontal="center" vertical="center"/>
    </xf>
    <xf numFmtId="169" fontId="49" fillId="0" borderId="0" xfId="2" applyNumberFormat="1" applyFont="1" applyFill="1" applyBorder="1" applyAlignment="1">
      <alignment horizontal="center" vertical="center"/>
    </xf>
    <xf numFmtId="3" fontId="49" fillId="0" borderId="0" xfId="0" applyNumberFormat="1" applyFont="1" applyAlignment="1">
      <alignment horizontal="center" vertical="center"/>
    </xf>
    <xf numFmtId="169" fontId="49" fillId="0" borderId="8" xfId="2" applyNumberFormat="1" applyFont="1" applyFill="1" applyBorder="1" applyAlignment="1">
      <alignment horizontal="center" vertical="center"/>
    </xf>
    <xf numFmtId="166" fontId="49" fillId="28" borderId="8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28" borderId="0" xfId="0" applyFont="1" applyFill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/>
    </xf>
    <xf numFmtId="171" fontId="45" fillId="0" borderId="0" xfId="0" applyNumberFormat="1" applyFont="1" applyAlignment="1">
      <alignment horizontal="center" vertical="center"/>
    </xf>
    <xf numFmtId="166" fontId="45" fillId="28" borderId="0" xfId="0" applyNumberFormat="1" applyFont="1" applyFill="1" applyAlignment="1">
      <alignment horizontal="center" vertical="center"/>
    </xf>
    <xf numFmtId="0" fontId="53" fillId="23" borderId="8" xfId="60" applyNumberFormat="1" applyFont="1" applyFill="1" applyBorder="1" applyAlignment="1">
      <alignment horizontal="center" vertical="center"/>
    </xf>
    <xf numFmtId="165" fontId="53" fillId="23" borderId="8" xfId="60" applyFont="1" applyFill="1" applyBorder="1" applyAlignment="1">
      <alignment horizontal="center" vertical="center"/>
    </xf>
    <xf numFmtId="176" fontId="50" fillId="23" borderId="0" xfId="60" applyNumberFormat="1" applyFont="1" applyFill="1" applyAlignment="1">
      <alignment horizontal="left" vertical="center"/>
    </xf>
    <xf numFmtId="176" fontId="49" fillId="23" borderId="0" xfId="60" applyNumberFormat="1" applyFont="1" applyFill="1" applyAlignment="1">
      <alignment horizontal="center" vertical="center"/>
    </xf>
    <xf numFmtId="166" fontId="54" fillId="28" borderId="0" xfId="2" applyNumberFormat="1" applyFont="1" applyFill="1" applyBorder="1" applyAlignment="1">
      <alignment horizontal="center" vertical="center"/>
    </xf>
    <xf numFmtId="172" fontId="50" fillId="23" borderId="0" xfId="60" applyNumberFormat="1" applyFont="1" applyFill="1" applyAlignment="1">
      <alignment horizontal="left" vertical="center"/>
    </xf>
    <xf numFmtId="172" fontId="49" fillId="23" borderId="0" xfId="60" applyNumberFormat="1" applyFont="1" applyFill="1" applyAlignment="1">
      <alignment horizontal="center" vertical="center"/>
    </xf>
    <xf numFmtId="172" fontId="50" fillId="23" borderId="8" xfId="60" applyNumberFormat="1" applyFont="1" applyFill="1" applyBorder="1" applyAlignment="1">
      <alignment horizontal="left" vertical="center"/>
    </xf>
    <xf numFmtId="172" fontId="49" fillId="23" borderId="8" xfId="60" applyNumberFormat="1" applyFont="1" applyFill="1" applyBorder="1" applyAlignment="1">
      <alignment horizontal="center" vertical="center"/>
    </xf>
    <xf numFmtId="166" fontId="54" fillId="28" borderId="8" xfId="2" applyNumberFormat="1" applyFont="1" applyFill="1" applyBorder="1" applyAlignment="1">
      <alignment horizontal="center" vertical="center"/>
    </xf>
    <xf numFmtId="165" fontId="61" fillId="0" borderId="9" xfId="60" applyFont="1" applyBorder="1" applyAlignment="1">
      <alignment horizontal="left" vertical="center"/>
    </xf>
    <xf numFmtId="0" fontId="53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165" fontId="60" fillId="23" borderId="0" xfId="60" applyFont="1" applyFill="1" applyAlignment="1">
      <alignment horizontal="right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23" borderId="0" xfId="0" applyFont="1" applyFill="1"/>
    <xf numFmtId="3" fontId="46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45" fillId="0" borderId="0" xfId="0" applyNumberFormat="1" applyFont="1" applyAlignment="1">
      <alignment horizontal="center" vertical="center"/>
    </xf>
    <xf numFmtId="178" fontId="45" fillId="0" borderId="0" xfId="0" applyNumberFormat="1" applyFont="1" applyAlignment="1">
      <alignment horizontal="center" vertical="center"/>
    </xf>
    <xf numFmtId="169" fontId="45" fillId="0" borderId="0" xfId="2" applyNumberFormat="1" applyFont="1" applyAlignment="1">
      <alignment horizontal="center" vertical="center"/>
    </xf>
    <xf numFmtId="178" fontId="46" fillId="0" borderId="0" xfId="0" applyNumberFormat="1" applyFont="1" applyAlignment="1">
      <alignment horizontal="center" vertical="center"/>
    </xf>
    <xf numFmtId="0" fontId="56" fillId="0" borderId="0" xfId="0" applyFont="1"/>
    <xf numFmtId="169" fontId="45" fillId="0" borderId="0" xfId="2" applyNumberFormat="1" applyFont="1" applyAlignment="1">
      <alignment horizontal="center"/>
    </xf>
    <xf numFmtId="10" fontId="45" fillId="0" borderId="0" xfId="0" applyNumberFormat="1" applyFont="1" applyAlignment="1">
      <alignment horizontal="center"/>
    </xf>
    <xf numFmtId="170" fontId="45" fillId="0" borderId="0" xfId="1" applyNumberFormat="1" applyFont="1" applyAlignment="1">
      <alignment horizontal="center"/>
    </xf>
    <xf numFmtId="170" fontId="45" fillId="0" borderId="0" xfId="1" applyNumberFormat="1" applyFont="1" applyFill="1" applyAlignment="1">
      <alignment horizontal="center"/>
    </xf>
    <xf numFmtId="170" fontId="45" fillId="0" borderId="0" xfId="2" applyNumberFormat="1" applyFont="1"/>
    <xf numFmtId="3" fontId="45" fillId="0" borderId="0" xfId="0" applyNumberFormat="1" applyFont="1" applyAlignment="1">
      <alignment horizontal="center"/>
    </xf>
    <xf numFmtId="169" fontId="60" fillId="0" borderId="0" xfId="2" applyNumberFormat="1" applyFont="1" applyAlignment="1">
      <alignment horizontal="center"/>
    </xf>
    <xf numFmtId="0" fontId="63" fillId="0" borderId="0" xfId="0" applyFont="1" applyAlignment="1">
      <alignment vertical="top" wrapText="1"/>
    </xf>
    <xf numFmtId="0" fontId="63" fillId="0" borderId="0" xfId="0" applyFont="1" applyAlignment="1">
      <alignment vertical="center" wrapText="1"/>
    </xf>
    <xf numFmtId="0" fontId="45" fillId="0" borderId="6" xfId="0" applyFont="1" applyBorder="1" applyAlignment="1">
      <alignment vertical="center"/>
    </xf>
    <xf numFmtId="0" fontId="66" fillId="0" borderId="0" xfId="0" applyFont="1" applyAlignment="1">
      <alignment horizontal="center" vertical="center"/>
    </xf>
    <xf numFmtId="0" fontId="50" fillId="0" borderId="0" xfId="89" applyFont="1" applyAlignment="1">
      <alignment vertical="center"/>
    </xf>
    <xf numFmtId="0" fontId="49" fillId="0" borderId="0" xfId="89" applyFont="1" applyAlignment="1">
      <alignment vertical="center"/>
    </xf>
    <xf numFmtId="165" fontId="49" fillId="0" borderId="0" xfId="60" applyFont="1" applyAlignment="1">
      <alignment vertical="center"/>
    </xf>
    <xf numFmtId="0" fontId="49" fillId="0" borderId="0" xfId="0" applyFont="1" applyAlignment="1">
      <alignment horizontal="center"/>
    </xf>
    <xf numFmtId="165" fontId="45" fillId="0" borderId="0" xfId="87" applyFont="1"/>
    <xf numFmtId="165" fontId="35" fillId="0" borderId="0" xfId="87" applyFont="1"/>
    <xf numFmtId="165" fontId="35" fillId="0" borderId="0" xfId="87" applyFont="1" applyAlignment="1">
      <alignment horizontal="center"/>
    </xf>
    <xf numFmtId="165" fontId="45" fillId="0" borderId="0" xfId="87" applyFont="1" applyAlignment="1">
      <alignment vertical="center"/>
    </xf>
    <xf numFmtId="165" fontId="53" fillId="0" borderId="0" xfId="87" applyFont="1" applyAlignment="1">
      <alignment vertical="center"/>
    </xf>
    <xf numFmtId="165" fontId="46" fillId="28" borderId="0" xfId="87" applyFont="1" applyFill="1" applyAlignment="1">
      <alignment horizontal="center" vertical="center"/>
    </xf>
    <xf numFmtId="3" fontId="45" fillId="28" borderId="0" xfId="87" applyNumberFormat="1" applyFont="1" applyFill="1" applyAlignment="1">
      <alignment horizontal="center" vertical="center"/>
    </xf>
    <xf numFmtId="166" fontId="60" fillId="28" borderId="0" xfId="87" applyNumberFormat="1" applyFont="1" applyFill="1" applyAlignment="1">
      <alignment horizontal="center" vertical="center"/>
    </xf>
    <xf numFmtId="37" fontId="71" fillId="0" borderId="0" xfId="1" applyNumberFormat="1" applyFont="1" applyFill="1" applyBorder="1" applyAlignment="1">
      <alignment horizontal="center" vertical="center"/>
    </xf>
    <xf numFmtId="37" fontId="45" fillId="0" borderId="0" xfId="1" applyNumberFormat="1" applyFont="1" applyFill="1" applyBorder="1" applyAlignment="1">
      <alignment horizontal="center" vertical="center"/>
    </xf>
    <xf numFmtId="37" fontId="45" fillId="0" borderId="0" xfId="0" applyNumberFormat="1" applyFont="1"/>
    <xf numFmtId="175" fontId="45" fillId="0" borderId="0" xfId="0" applyNumberFormat="1" applyFont="1"/>
    <xf numFmtId="166" fontId="60" fillId="0" borderId="0" xfId="87" applyNumberFormat="1" applyFont="1" applyAlignment="1">
      <alignment horizontal="center"/>
    </xf>
    <xf numFmtId="164" fontId="45" fillId="0" borderId="0" xfId="1" applyFont="1"/>
    <xf numFmtId="37" fontId="45" fillId="0" borderId="7" xfId="0" applyNumberFormat="1" applyFont="1" applyBorder="1" applyAlignment="1">
      <alignment horizontal="center" vertical="center"/>
    </xf>
    <xf numFmtId="165" fontId="62" fillId="0" borderId="0" xfId="87" applyFont="1" applyAlignment="1">
      <alignment horizontal="center" vertical="top"/>
    </xf>
    <xf numFmtId="0" fontId="69" fillId="0" borderId="0" xfId="0" applyFont="1"/>
    <xf numFmtId="0" fontId="78" fillId="0" borderId="0" xfId="0" applyFont="1" applyAlignment="1">
      <alignment horizontal="center" vertical="top"/>
    </xf>
    <xf numFmtId="0" fontId="79" fillId="0" borderId="0" xfId="0" applyFont="1" applyAlignment="1">
      <alignment horizontal="center" vertical="top"/>
    </xf>
    <xf numFmtId="3" fontId="50" fillId="0" borderId="0" xfId="0" applyNumberFormat="1" applyFont="1" applyAlignment="1">
      <alignment horizontal="center" vertical="center"/>
    </xf>
    <xf numFmtId="0" fontId="54" fillId="0" borderId="0" xfId="0" applyFont="1"/>
    <xf numFmtId="0" fontId="49" fillId="0" borderId="0" xfId="0" applyFont="1" applyAlignment="1">
      <alignment horizontal="left"/>
    </xf>
    <xf numFmtId="49" fontId="66" fillId="26" borderId="0" xfId="87" quotePrefix="1" applyNumberFormat="1" applyFont="1" applyFill="1" applyAlignment="1">
      <alignment horizontal="center" vertical="center"/>
    </xf>
    <xf numFmtId="39" fontId="45" fillId="0" borderId="0" xfId="0" applyNumberFormat="1" applyFont="1" applyAlignment="1">
      <alignment horizontal="center" vertical="center"/>
    </xf>
    <xf numFmtId="0" fontId="82" fillId="0" borderId="0" xfId="0" applyFont="1"/>
    <xf numFmtId="0" fontId="81" fillId="0" borderId="0" xfId="0" applyFont="1" applyAlignment="1">
      <alignment horizontal="center"/>
    </xf>
    <xf numFmtId="0" fontId="70" fillId="0" borderId="0" xfId="0" applyFont="1"/>
    <xf numFmtId="49" fontId="64" fillId="26" borderId="0" xfId="87" quotePrefix="1" applyNumberFormat="1" applyFont="1" applyFill="1" applyAlignment="1">
      <alignment horizontal="center" vertical="center"/>
    </xf>
    <xf numFmtId="0" fontId="83" fillId="0" borderId="0" xfId="7" applyFont="1"/>
    <xf numFmtId="0" fontId="84" fillId="25" borderId="6" xfId="0" applyFont="1" applyFill="1" applyBorder="1" applyAlignment="1">
      <alignment horizontal="left" vertical="center"/>
    </xf>
    <xf numFmtId="177" fontId="46" fillId="0" borderId="7" xfId="0" applyNumberFormat="1" applyFont="1" applyBorder="1" applyAlignment="1">
      <alignment horizontal="center" vertical="center"/>
    </xf>
    <xf numFmtId="0" fontId="85" fillId="0" borderId="0" xfId="7" applyFont="1"/>
    <xf numFmtId="3" fontId="46" fillId="0" borderId="7" xfId="0" applyNumberFormat="1" applyFont="1" applyBorder="1" applyAlignment="1">
      <alignment horizontal="center" vertical="center"/>
    </xf>
    <xf numFmtId="0" fontId="46" fillId="0" borderId="0" xfId="0" applyFont="1"/>
    <xf numFmtId="0" fontId="86" fillId="0" borderId="0" xfId="0" applyFont="1"/>
    <xf numFmtId="0" fontId="80" fillId="25" borderId="6" xfId="0" applyFont="1" applyFill="1" applyBorder="1" applyAlignment="1">
      <alignment horizontal="left" vertical="center"/>
    </xf>
    <xf numFmtId="3" fontId="45" fillId="0" borderId="7" xfId="0" applyNumberFormat="1" applyFont="1" applyBorder="1" applyAlignment="1">
      <alignment horizontal="center" vertical="center"/>
    </xf>
    <xf numFmtId="37" fontId="46" fillId="0" borderId="7" xfId="0" applyNumberFormat="1" applyFont="1" applyBorder="1" applyAlignment="1">
      <alignment horizontal="center" vertical="center"/>
    </xf>
    <xf numFmtId="0" fontId="84" fillId="0" borderId="0" xfId="0" applyFont="1"/>
    <xf numFmtId="0" fontId="87" fillId="0" borderId="0" xfId="0" applyFont="1"/>
    <xf numFmtId="169" fontId="80" fillId="25" borderId="6" xfId="2" applyNumberFormat="1" applyFont="1" applyFill="1" applyBorder="1" applyAlignment="1">
      <alignment horizontal="right" vertical="center"/>
    </xf>
    <xf numFmtId="169" fontId="60" fillId="0" borderId="0" xfId="2" applyNumberFormat="1" applyFont="1"/>
    <xf numFmtId="169" fontId="88" fillId="0" borderId="0" xfId="2" applyNumberFormat="1" applyFont="1"/>
    <xf numFmtId="0" fontId="77" fillId="23" borderId="0" xfId="7" applyFont="1" applyFill="1"/>
    <xf numFmtId="0" fontId="67" fillId="23" borderId="0" xfId="7" applyFont="1" applyFill="1"/>
    <xf numFmtId="0" fontId="80" fillId="0" borderId="0" xfId="0" applyFont="1" applyAlignment="1">
      <alignment horizontal="left" vertical="center"/>
    </xf>
    <xf numFmtId="0" fontId="80" fillId="0" borderId="0" xfId="0" applyFont="1" applyAlignment="1">
      <alignment vertical="center" wrapText="1"/>
    </xf>
    <xf numFmtId="179" fontId="45" fillId="0" borderId="0" xfId="2" applyNumberFormat="1" applyFont="1"/>
    <xf numFmtId="177" fontId="46" fillId="0" borderId="0" xfId="0" applyNumberFormat="1" applyFont="1"/>
    <xf numFmtId="177" fontId="45" fillId="0" borderId="0" xfId="0" applyNumberFormat="1" applyFont="1"/>
    <xf numFmtId="0" fontId="46" fillId="25" borderId="6" xfId="0" applyFont="1" applyFill="1" applyBorder="1" applyAlignment="1">
      <alignment horizontal="left" vertical="center"/>
    </xf>
    <xf numFmtId="169" fontId="60" fillId="0" borderId="7" xfId="2" applyNumberFormat="1" applyFont="1" applyBorder="1" applyAlignment="1">
      <alignment horizontal="center" vertical="center"/>
    </xf>
    <xf numFmtId="166" fontId="45" fillId="0" borderId="0" xfId="0" applyNumberFormat="1" applyFont="1"/>
    <xf numFmtId="0" fontId="69" fillId="25" borderId="6" xfId="0" applyFont="1" applyFill="1" applyBorder="1" applyAlignment="1">
      <alignment horizontal="left" vertical="center"/>
    </xf>
    <xf numFmtId="165" fontId="69" fillId="25" borderId="6" xfId="60" applyFont="1" applyFill="1" applyBorder="1" applyAlignment="1">
      <alignment horizontal="right" vertical="center"/>
    </xf>
    <xf numFmtId="169" fontId="89" fillId="0" borderId="7" xfId="2" applyNumberFormat="1" applyFont="1" applyBorder="1" applyAlignment="1">
      <alignment horizontal="center" vertical="center"/>
    </xf>
    <xf numFmtId="169" fontId="45" fillId="0" borderId="0" xfId="0" applyNumberFormat="1" applyFont="1"/>
    <xf numFmtId="0" fontId="45" fillId="0" borderId="0" xfId="0" applyFont="1" applyAlignment="1">
      <alignment wrapText="1"/>
    </xf>
    <xf numFmtId="177" fontId="50" fillId="0" borderId="0" xfId="0" applyNumberFormat="1" applyFont="1" applyAlignment="1">
      <alignment horizontal="center" vertical="center"/>
    </xf>
    <xf numFmtId="37" fontId="50" fillId="0" borderId="0" xfId="0" applyNumberFormat="1" applyFont="1" applyAlignment="1">
      <alignment horizontal="center" vertical="center"/>
    </xf>
    <xf numFmtId="37" fontId="49" fillId="0" borderId="0" xfId="0" applyNumberFormat="1" applyFont="1" applyAlignment="1">
      <alignment horizontal="center" vertical="center"/>
    </xf>
    <xf numFmtId="0" fontId="91" fillId="0" borderId="0" xfId="7" applyFont="1"/>
    <xf numFmtId="0" fontId="74" fillId="0" borderId="0" xfId="7" applyFont="1"/>
    <xf numFmtId="3" fontId="49" fillId="0" borderId="0" xfId="0" applyNumberFormat="1" applyFont="1"/>
    <xf numFmtId="165" fontId="49" fillId="0" borderId="8" xfId="60" applyFont="1" applyBorder="1" applyAlignment="1">
      <alignment vertical="center"/>
    </xf>
    <xf numFmtId="165" fontId="46" fillId="0" borderId="0" xfId="60" applyFont="1" applyAlignment="1">
      <alignment horizontal="center" vertical="center"/>
    </xf>
    <xf numFmtId="165" fontId="47" fillId="0" borderId="0" xfId="60" applyFont="1" applyAlignment="1">
      <alignment horizontal="center" vertical="center"/>
    </xf>
    <xf numFmtId="0" fontId="45" fillId="0" borderId="0" xfId="60" applyNumberFormat="1" applyFont="1" applyAlignment="1">
      <alignment horizontal="center" vertical="center"/>
    </xf>
    <xf numFmtId="165" fontId="45" fillId="0" borderId="0" xfId="60" applyFont="1"/>
    <xf numFmtId="165" fontId="46" fillId="0" borderId="9" xfId="60" applyFont="1" applyBorder="1" applyAlignment="1">
      <alignment vertical="center"/>
    </xf>
    <xf numFmtId="165" fontId="52" fillId="0" borderId="0" xfId="60" applyFont="1" applyAlignment="1">
      <alignment horizontal="center" vertical="center"/>
    </xf>
    <xf numFmtId="165" fontId="45" fillId="0" borderId="9" xfId="60" applyFont="1" applyBorder="1"/>
    <xf numFmtId="165" fontId="46" fillId="0" borderId="0" xfId="60" applyFont="1" applyAlignment="1">
      <alignment vertical="center"/>
    </xf>
    <xf numFmtId="165" fontId="52" fillId="0" borderId="0" xfId="60" applyFont="1" applyAlignment="1">
      <alignment horizontal="center"/>
    </xf>
    <xf numFmtId="9" fontId="45" fillId="0" borderId="0" xfId="2" applyFont="1" applyBorder="1" applyAlignment="1"/>
    <xf numFmtId="165" fontId="92" fillId="0" borderId="0" xfId="60" applyFont="1"/>
    <xf numFmtId="165" fontId="77" fillId="0" borderId="0" xfId="60" applyFont="1"/>
    <xf numFmtId="165" fontId="45" fillId="0" borderId="0" xfId="60" applyFont="1" applyAlignment="1">
      <alignment vertical="top"/>
    </xf>
    <xf numFmtId="165" fontId="56" fillId="0" borderId="0" xfId="60" applyFont="1"/>
    <xf numFmtId="0" fontId="47" fillId="0" borderId="0" xfId="0" applyFont="1"/>
    <xf numFmtId="169" fontId="45" fillId="0" borderId="0" xfId="2" applyNumberFormat="1" applyFont="1" applyFill="1"/>
    <xf numFmtId="165" fontId="46" fillId="0" borderId="0" xfId="60" applyFont="1"/>
    <xf numFmtId="0" fontId="45" fillId="0" borderId="0" xfId="60" applyNumberFormat="1" applyFont="1"/>
    <xf numFmtId="169" fontId="45" fillId="0" borderId="0" xfId="2" applyNumberFormat="1" applyFont="1" applyBorder="1"/>
    <xf numFmtId="170" fontId="45" fillId="0" borderId="0" xfId="1" applyNumberFormat="1" applyFont="1" applyAlignment="1">
      <alignment horizontal="center" vertical="center"/>
    </xf>
    <xf numFmtId="165" fontId="46" fillId="0" borderId="0" xfId="60" quotePrefix="1" applyFont="1"/>
    <xf numFmtId="170" fontId="45" fillId="0" borderId="0" xfId="60" applyNumberFormat="1" applyFont="1"/>
    <xf numFmtId="3" fontId="45" fillId="0" borderId="0" xfId="60" applyNumberFormat="1" applyFont="1" applyAlignment="1">
      <alignment horizontal="center" vertical="center"/>
    </xf>
    <xf numFmtId="3" fontId="45" fillId="0" borderId="0" xfId="60" applyNumberFormat="1" applyFont="1"/>
    <xf numFmtId="171" fontId="45" fillId="0" borderId="0" xfId="60" applyNumberFormat="1" applyFont="1"/>
    <xf numFmtId="1" fontId="45" fillId="0" borderId="0" xfId="60" applyNumberFormat="1" applyFont="1" applyAlignment="1">
      <alignment horizontal="center" vertical="center"/>
    </xf>
    <xf numFmtId="172" fontId="45" fillId="0" borderId="0" xfId="60" applyNumberFormat="1" applyFont="1" applyAlignment="1">
      <alignment horizontal="center" vertical="center"/>
    </xf>
    <xf numFmtId="0" fontId="40" fillId="0" borderId="0" xfId="0" applyFont="1" applyAlignment="1">
      <alignment vertical="center"/>
    </xf>
    <xf numFmtId="0" fontId="93" fillId="0" borderId="0" xfId="0" applyFont="1" applyAlignment="1">
      <alignment vertical="top"/>
    </xf>
    <xf numFmtId="0" fontId="66" fillId="0" borderId="0" xfId="0" applyFont="1" applyAlignment="1">
      <alignment vertical="center"/>
    </xf>
    <xf numFmtId="0" fontId="52" fillId="0" borderId="0" xfId="0" applyFont="1"/>
    <xf numFmtId="0" fontId="46" fillId="0" borderId="0" xfId="0" applyFont="1" applyAlignment="1">
      <alignment horizontal="center"/>
    </xf>
    <xf numFmtId="0" fontId="58" fillId="0" borderId="0" xfId="0" applyFont="1"/>
    <xf numFmtId="0" fontId="58" fillId="28" borderId="0" xfId="0" applyFont="1" applyFill="1"/>
    <xf numFmtId="167" fontId="45" fillId="0" borderId="0" xfId="0" applyNumberFormat="1" applyFont="1" applyAlignment="1">
      <alignment horizontal="center"/>
    </xf>
    <xf numFmtId="166" fontId="45" fillId="0" borderId="0" xfId="0" applyNumberFormat="1" applyFont="1" applyAlignment="1">
      <alignment horizontal="center"/>
    </xf>
    <xf numFmtId="168" fontId="45" fillId="0" borderId="0" xfId="0" applyNumberFormat="1" applyFont="1"/>
    <xf numFmtId="0" fontId="84" fillId="0" borderId="0" xfId="0" applyFont="1" applyAlignment="1">
      <alignment vertical="top"/>
    </xf>
    <xf numFmtId="0" fontId="57" fillId="0" borderId="0" xfId="6" applyFont="1"/>
    <xf numFmtId="170" fontId="53" fillId="28" borderId="8" xfId="4" applyNumberFormat="1" applyFont="1" applyFill="1" applyBorder="1" applyAlignment="1">
      <alignment horizontal="center" vertical="center"/>
    </xf>
    <xf numFmtId="0" fontId="77" fillId="0" borderId="0" xfId="6" applyFont="1"/>
    <xf numFmtId="170" fontId="94" fillId="28" borderId="0" xfId="4" applyNumberFormat="1" applyFont="1" applyFill="1" applyBorder="1" applyAlignment="1">
      <alignment horizontal="center" vertical="center"/>
    </xf>
    <xf numFmtId="3" fontId="50" fillId="0" borderId="0" xfId="60" applyNumberFormat="1" applyFont="1" applyAlignment="1">
      <alignment horizontal="center" vertical="center"/>
    </xf>
    <xf numFmtId="3" fontId="49" fillId="28" borderId="0" xfId="1" applyNumberFormat="1" applyFont="1" applyFill="1" applyBorder="1" applyAlignment="1">
      <alignment horizontal="center" vertical="center"/>
    </xf>
    <xf numFmtId="166" fontId="54" fillId="28" borderId="0" xfId="1" applyNumberFormat="1" applyFont="1" applyFill="1" applyBorder="1" applyAlignment="1">
      <alignment horizontal="center" vertical="center"/>
    </xf>
    <xf numFmtId="3" fontId="49" fillId="0" borderId="0" xfId="60" applyNumberFormat="1" applyFont="1" applyAlignment="1">
      <alignment horizontal="center" vertical="center"/>
    </xf>
    <xf numFmtId="169" fontId="54" fillId="0" borderId="0" xfId="2" applyNumberFormat="1" applyFont="1" applyFill="1" applyBorder="1" applyAlignment="1">
      <alignment horizontal="center" vertical="center"/>
    </xf>
    <xf numFmtId="169" fontId="54" fillId="0" borderId="0" xfId="90" applyNumberFormat="1" applyFont="1" applyFill="1" applyBorder="1" applyAlignment="1">
      <alignment horizontal="center" vertical="center"/>
    </xf>
    <xf numFmtId="3" fontId="49" fillId="0" borderId="0" xfId="89" applyNumberFormat="1" applyFont="1" applyAlignment="1">
      <alignment horizontal="center" vertical="center"/>
    </xf>
    <xf numFmtId="170" fontId="50" fillId="0" borderId="0" xfId="88" applyNumberFormat="1" applyFont="1" applyFill="1" applyBorder="1" applyAlignment="1">
      <alignment horizontal="center" vertical="center"/>
    </xf>
    <xf numFmtId="169" fontId="54" fillId="0" borderId="8" xfId="2" applyNumberFormat="1" applyFont="1" applyFill="1" applyBorder="1" applyAlignment="1">
      <alignment horizontal="center" vertical="center"/>
    </xf>
    <xf numFmtId="3" fontId="49" fillId="28" borderId="8" xfId="1" applyNumberFormat="1" applyFont="1" applyFill="1" applyBorder="1" applyAlignment="1">
      <alignment horizontal="center" vertical="center"/>
    </xf>
    <xf numFmtId="166" fontId="54" fillId="28" borderId="8" xfId="1" applyNumberFormat="1" applyFont="1" applyFill="1" applyBorder="1" applyAlignment="1">
      <alignment horizontal="center" vertical="center"/>
    </xf>
    <xf numFmtId="39" fontId="49" fillId="0" borderId="0" xfId="0" applyNumberFormat="1" applyFont="1" applyAlignment="1">
      <alignment horizontal="center" vertical="center"/>
    </xf>
    <xf numFmtId="0" fontId="53" fillId="0" borderId="10" xfId="87" quotePrefix="1" applyNumberFormat="1" applyFont="1" applyBorder="1" applyAlignment="1">
      <alignment horizontal="center" vertical="center"/>
    </xf>
    <xf numFmtId="49" fontId="53" fillId="0" borderId="10" xfId="87" quotePrefix="1" applyNumberFormat="1" applyFont="1" applyBorder="1" applyAlignment="1">
      <alignment horizontal="center" vertical="center"/>
    </xf>
    <xf numFmtId="0" fontId="49" fillId="0" borderId="8" xfId="0" applyFont="1" applyBorder="1" applyAlignment="1">
      <alignment horizontal="center"/>
    </xf>
    <xf numFmtId="39" fontId="49" fillId="0" borderId="8" xfId="0" applyNumberFormat="1" applyFont="1" applyBorder="1" applyAlignment="1">
      <alignment horizontal="center" vertical="center"/>
    </xf>
    <xf numFmtId="3" fontId="50" fillId="0" borderId="8" xfId="0" applyNumberFormat="1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49" fillId="0" borderId="8" xfId="0" applyFont="1" applyBorder="1" applyAlignment="1">
      <alignment horizontal="left"/>
    </xf>
    <xf numFmtId="37" fontId="49" fillId="0" borderId="8" xfId="0" applyNumberFormat="1" applyFont="1" applyBorder="1" applyAlignment="1">
      <alignment horizontal="center" vertical="center"/>
    </xf>
    <xf numFmtId="0" fontId="35" fillId="0" borderId="11" xfId="0" applyFont="1" applyBorder="1"/>
    <xf numFmtId="49" fontId="53" fillId="0" borderId="8" xfId="87" quotePrefix="1" applyNumberFormat="1" applyFont="1" applyBorder="1" applyAlignment="1">
      <alignment horizontal="center" vertical="center"/>
    </xf>
    <xf numFmtId="3" fontId="49" fillId="0" borderId="8" xfId="0" applyNumberFormat="1" applyFont="1" applyBorder="1" applyAlignment="1">
      <alignment horizontal="center" vertical="center"/>
    </xf>
    <xf numFmtId="0" fontId="90" fillId="0" borderId="11" xfId="0" applyFont="1" applyBorder="1"/>
    <xf numFmtId="49" fontId="73" fillId="0" borderId="8" xfId="87" quotePrefix="1" applyNumberFormat="1" applyFont="1" applyBorder="1" applyAlignment="1">
      <alignment horizontal="center" vertical="center"/>
    </xf>
    <xf numFmtId="0" fontId="53" fillId="0" borderId="8" xfId="87" quotePrefix="1" applyNumberFormat="1" applyFont="1" applyBorder="1" applyAlignment="1">
      <alignment horizontal="center" vertical="center"/>
    </xf>
    <xf numFmtId="165" fontId="53" fillId="28" borderId="8" xfId="87" applyFont="1" applyFill="1" applyBorder="1" applyAlignment="1">
      <alignment horizontal="center" vertical="center"/>
    </xf>
    <xf numFmtId="37" fontId="71" fillId="0" borderId="8" xfId="1" applyNumberFormat="1" applyFont="1" applyFill="1" applyBorder="1" applyAlignment="1">
      <alignment horizontal="center" vertical="center"/>
    </xf>
    <xf numFmtId="3" fontId="45" fillId="28" borderId="8" xfId="87" applyNumberFormat="1" applyFont="1" applyFill="1" applyBorder="1" applyAlignment="1">
      <alignment horizontal="center" vertical="center"/>
    </xf>
    <xf numFmtId="166" fontId="60" fillId="28" borderId="8" xfId="87" applyNumberFormat="1" applyFont="1" applyFill="1" applyBorder="1" applyAlignment="1">
      <alignment horizontal="center" vertical="center"/>
    </xf>
    <xf numFmtId="166" fontId="49" fillId="28" borderId="8" xfId="0" quotePrefix="1" applyNumberFormat="1" applyFont="1" applyFill="1" applyBorder="1" applyAlignment="1">
      <alignment horizontal="center"/>
    </xf>
    <xf numFmtId="9" fontId="49" fillId="0" borderId="0" xfId="2" applyFont="1" applyFill="1" applyBorder="1" applyAlignment="1">
      <alignment horizontal="center" vertical="center"/>
    </xf>
    <xf numFmtId="49" fontId="53" fillId="0" borderId="11" xfId="87" quotePrefix="1" applyNumberFormat="1" applyFont="1" applyBorder="1" applyAlignment="1">
      <alignment horizontal="center" vertical="center"/>
    </xf>
    <xf numFmtId="2" fontId="45" fillId="0" borderId="0" xfId="0" applyNumberFormat="1" applyFont="1"/>
    <xf numFmtId="0" fontId="50" fillId="0" borderId="0" xfId="89" applyFont="1" applyAlignment="1">
      <alignment vertical="center" wrapText="1"/>
    </xf>
    <xf numFmtId="0" fontId="53" fillId="0" borderId="10" xfId="60" applyNumberFormat="1" applyFont="1" applyBorder="1" applyAlignment="1">
      <alignment horizontal="center" vertical="center"/>
    </xf>
    <xf numFmtId="0" fontId="53" fillId="28" borderId="10" xfId="0" applyFont="1" applyFill="1" applyBorder="1" applyAlignment="1">
      <alignment horizontal="center" vertical="center"/>
    </xf>
    <xf numFmtId="0" fontId="41" fillId="0" borderId="0" xfId="0" applyFont="1"/>
    <xf numFmtId="166" fontId="49" fillId="0" borderId="0" xfId="0" applyNumberFormat="1" applyFont="1" applyAlignment="1">
      <alignment horizontal="center" vertical="center"/>
    </xf>
    <xf numFmtId="165" fontId="49" fillId="0" borderId="0" xfId="87" applyFont="1" applyAlignment="1">
      <alignment vertical="center"/>
    </xf>
    <xf numFmtId="37" fontId="49" fillId="0" borderId="0" xfId="1" applyNumberFormat="1" applyFont="1" applyFill="1" applyBorder="1" applyAlignment="1">
      <alignment horizontal="center" vertical="center"/>
    </xf>
    <xf numFmtId="3" fontId="49" fillId="28" borderId="0" xfId="87" applyNumberFormat="1" applyFont="1" applyFill="1" applyAlignment="1">
      <alignment horizontal="center" vertical="center"/>
    </xf>
    <xf numFmtId="166" fontId="54" fillId="28" borderId="0" xfId="87" applyNumberFormat="1" applyFont="1" applyFill="1" applyAlignment="1">
      <alignment horizontal="center" vertical="center"/>
    </xf>
    <xf numFmtId="0" fontId="43" fillId="0" borderId="0" xfId="0" applyFont="1" applyAlignment="1">
      <alignment horizontal="left" vertical="top"/>
    </xf>
    <xf numFmtId="0" fontId="54" fillId="0" borderId="8" xfId="0" applyFont="1" applyBorder="1" applyAlignment="1">
      <alignment horizontal="left" vertical="center"/>
    </xf>
    <xf numFmtId="0" fontId="96" fillId="0" borderId="0" xfId="0" applyFont="1" applyAlignment="1">
      <alignment vertical="top"/>
    </xf>
    <xf numFmtId="0" fontId="98" fillId="0" borderId="0" xfId="0" applyFont="1" applyAlignment="1">
      <alignment vertical="top"/>
    </xf>
    <xf numFmtId="0" fontId="100" fillId="0" borderId="0" xfId="0" applyFont="1" applyAlignment="1">
      <alignment vertical="top"/>
    </xf>
    <xf numFmtId="0" fontId="32" fillId="0" borderId="0" xfId="0" applyFont="1" applyAlignment="1">
      <alignment vertical="top"/>
    </xf>
    <xf numFmtId="0" fontId="43" fillId="0" borderId="0" xfId="0" applyFont="1"/>
    <xf numFmtId="165" fontId="43" fillId="0" borderId="0" xfId="60" applyFont="1"/>
    <xf numFmtId="0" fontId="50" fillId="0" borderId="0" xfId="0" applyFont="1"/>
    <xf numFmtId="0" fontId="50" fillId="0" borderId="8" xfId="0" applyFont="1" applyBorder="1"/>
    <xf numFmtId="0" fontId="43" fillId="0" borderId="0" xfId="0" applyFont="1" applyAlignment="1">
      <alignment horizontal="left" vertical="top" wrapText="1"/>
    </xf>
    <xf numFmtId="0" fontId="103" fillId="0" borderId="0" xfId="0" applyFont="1" applyAlignment="1">
      <alignment vertical="center"/>
    </xf>
    <xf numFmtId="0" fontId="104" fillId="0" borderId="0" xfId="0" applyFont="1" applyAlignment="1">
      <alignment vertical="center"/>
    </xf>
    <xf numFmtId="0" fontId="96" fillId="0" borderId="0" xfId="0" applyFont="1" applyAlignment="1">
      <alignment horizontal="left" vertical="center"/>
    </xf>
    <xf numFmtId="165" fontId="43" fillId="0" borderId="0" xfId="60" applyFont="1" applyAlignment="1">
      <alignment horizontal="center"/>
    </xf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/>
    </xf>
    <xf numFmtId="165" fontId="50" fillId="0" borderId="0" xfId="87" applyFont="1" applyAlignment="1">
      <alignment vertical="center"/>
    </xf>
    <xf numFmtId="0" fontId="50" fillId="0" borderId="8" xfId="0" applyFont="1" applyBorder="1" applyAlignment="1">
      <alignment vertical="center"/>
    </xf>
    <xf numFmtId="0" fontId="49" fillId="0" borderId="8" xfId="0" applyFont="1" applyBorder="1" applyAlignment="1">
      <alignment vertical="center"/>
    </xf>
    <xf numFmtId="0" fontId="53" fillId="0" borderId="10" xfId="0" applyFont="1" applyBorder="1"/>
    <xf numFmtId="0" fontId="51" fillId="0" borderId="8" xfId="0" applyFont="1" applyBorder="1"/>
    <xf numFmtId="165" fontId="49" fillId="0" borderId="0" xfId="60" applyFont="1" applyAlignment="1">
      <alignment horizontal="right" vertical="center"/>
    </xf>
    <xf numFmtId="165" fontId="33" fillId="0" borderId="0" xfId="60" applyFont="1" applyAlignment="1">
      <alignment vertical="top"/>
    </xf>
    <xf numFmtId="165" fontId="34" fillId="0" borderId="0" xfId="60" applyFont="1" applyAlignment="1">
      <alignment vertical="top"/>
    </xf>
    <xf numFmtId="165" fontId="46" fillId="0" borderId="0" xfId="60" applyFont="1" applyAlignment="1">
      <alignment horizontal="center"/>
    </xf>
    <xf numFmtId="165" fontId="45" fillId="0" borderId="0" xfId="60" applyFont="1" applyAlignment="1">
      <alignment horizontal="center"/>
    </xf>
    <xf numFmtId="165" fontId="95" fillId="0" borderId="0" xfId="60" applyFont="1" applyAlignment="1">
      <alignment vertical="top"/>
    </xf>
    <xf numFmtId="165" fontId="96" fillId="0" borderId="0" xfId="60" applyFont="1" applyAlignment="1">
      <alignment vertical="top"/>
    </xf>
    <xf numFmtId="165" fontId="60" fillId="23" borderId="0" xfId="60" applyFont="1" applyFill="1" applyAlignment="1">
      <alignment horizontal="right"/>
    </xf>
    <xf numFmtId="165" fontId="45" fillId="0" borderId="0" xfId="6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65" fontId="38" fillId="0" borderId="0" xfId="6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4" fillId="0" borderId="8" xfId="0" applyFont="1" applyBorder="1" applyAlignment="1">
      <alignment horizontal="left" vertical="center"/>
    </xf>
    <xf numFmtId="165" fontId="98" fillId="0" borderId="0" xfId="60" applyFont="1" applyAlignment="1">
      <alignment vertical="top"/>
    </xf>
    <xf numFmtId="0" fontId="36" fillId="0" borderId="0" xfId="0" applyFont="1" applyAlignment="1">
      <alignment horizontal="center"/>
    </xf>
    <xf numFmtId="0" fontId="96" fillId="0" borderId="0" xfId="0" applyFont="1" applyAlignment="1">
      <alignment horizontal="left" vertical="center"/>
    </xf>
    <xf numFmtId="0" fontId="96" fillId="0" borderId="0" xfId="0" applyFont="1" applyAlignment="1">
      <alignment horizontal="left" vertical="center" wrapText="1"/>
    </xf>
    <xf numFmtId="0" fontId="34" fillId="0" borderId="0" xfId="0" applyFont="1" applyAlignment="1">
      <alignment vertical="top"/>
    </xf>
    <xf numFmtId="0" fontId="45" fillId="0" borderId="0" xfId="0" applyFont="1" applyAlignment="1">
      <alignment horizontal="center"/>
    </xf>
    <xf numFmtId="0" fontId="43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vertical="top" wrapText="1"/>
    </xf>
    <xf numFmtId="0" fontId="90" fillId="0" borderId="0" xfId="0" applyFont="1" applyAlignment="1">
      <alignment horizontal="left" vertical="top" wrapText="1"/>
    </xf>
    <xf numFmtId="170" fontId="53" fillId="28" borderId="11" xfId="4" applyNumberFormat="1" applyFont="1" applyFill="1" applyBorder="1" applyAlignment="1">
      <alignment horizontal="center" vertical="center"/>
    </xf>
    <xf numFmtId="0" fontId="53" fillId="0" borderId="11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165" fontId="53" fillId="28" borderId="11" xfId="87" applyFont="1" applyFill="1" applyBorder="1" applyAlignment="1">
      <alignment horizontal="center" vertical="center"/>
    </xf>
    <xf numFmtId="165" fontId="72" fillId="0" borderId="0" xfId="87" applyFont="1" applyAlignment="1">
      <alignment horizontal="center" vertical="top"/>
    </xf>
    <xf numFmtId="165" fontId="76" fillId="0" borderId="0" xfId="87" applyFont="1" applyAlignment="1">
      <alignment horizontal="center" vertical="top"/>
    </xf>
    <xf numFmtId="165" fontId="40" fillId="0" borderId="0" xfId="87" applyFont="1" applyAlignment="1">
      <alignment horizontal="center" vertical="top"/>
    </xf>
    <xf numFmtId="0" fontId="49" fillId="0" borderId="8" xfId="0" applyFont="1" applyBorder="1" applyAlignment="1">
      <alignment horizontal="center"/>
    </xf>
    <xf numFmtId="37" fontId="49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left"/>
    </xf>
    <xf numFmtId="0" fontId="53" fillId="0" borderId="10" xfId="0" applyFont="1" applyBorder="1" applyAlignment="1">
      <alignment horizontal="center" vertical="center"/>
    </xf>
    <xf numFmtId="0" fontId="76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68" fillId="27" borderId="0" xfId="0" applyFont="1" applyFill="1" applyAlignment="1">
      <alignment horizontal="center"/>
    </xf>
    <xf numFmtId="49" fontId="64" fillId="26" borderId="0" xfId="87" quotePrefix="1" applyNumberFormat="1" applyFont="1" applyFill="1" applyAlignment="1">
      <alignment horizontal="center" vertical="center" wrapText="1"/>
    </xf>
    <xf numFmtId="49" fontId="66" fillId="26" borderId="0" xfId="87" quotePrefix="1" applyNumberFormat="1" applyFont="1" applyFill="1" applyAlignment="1">
      <alignment horizontal="center" vertical="center" wrapText="1"/>
    </xf>
    <xf numFmtId="0" fontId="81" fillId="24" borderId="0" xfId="0" applyFont="1" applyFill="1" applyAlignment="1">
      <alignment horizontal="center"/>
    </xf>
    <xf numFmtId="0" fontId="73" fillId="0" borderId="11" xfId="0" applyFont="1" applyBorder="1" applyAlignment="1">
      <alignment horizontal="center"/>
    </xf>
    <xf numFmtId="49" fontId="53" fillId="0" borderId="11" xfId="87" quotePrefix="1" applyNumberFormat="1" applyFont="1" applyBorder="1" applyAlignment="1">
      <alignment horizontal="center" vertical="center" wrapText="1"/>
    </xf>
    <xf numFmtId="49" fontId="53" fillId="0" borderId="8" xfId="87" quotePrefix="1" applyNumberFormat="1" applyFont="1" applyBorder="1" applyAlignment="1">
      <alignment horizontal="center" vertical="center" wrapText="1"/>
    </xf>
    <xf numFmtId="0" fontId="80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top" wrapText="1"/>
    </xf>
    <xf numFmtId="0" fontId="65" fillId="0" borderId="0" xfId="0" applyFont="1" applyAlignment="1">
      <alignment horizontal="center" vertical="center"/>
    </xf>
    <xf numFmtId="0" fontId="23" fillId="24" borderId="0" xfId="0" applyFont="1" applyFill="1" applyAlignment="1">
      <alignment horizontal="center"/>
    </xf>
    <xf numFmtId="0" fontId="24" fillId="27" borderId="0" xfId="0" applyFont="1" applyFill="1" applyAlignment="1">
      <alignment horizontal="center"/>
    </xf>
    <xf numFmtId="49" fontId="25" fillId="26" borderId="0" xfId="87" quotePrefix="1" applyNumberFormat="1" applyFont="1" applyFill="1" applyAlignment="1">
      <alignment horizontal="center" vertical="center" wrapText="1"/>
    </xf>
    <xf numFmtId="49" fontId="21" fillId="26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Comma" xfId="1" builtinId="3"/>
    <cellStyle name="Euro" xfId="3" xr:uid="{00000000-0005-0000-0000-000001000000}"/>
    <cellStyle name="Followed Hyperlink" xfId="96" builtinId="9" hidden="1"/>
    <cellStyle name="Followed Hyperlink" xfId="98" builtinId="9" hidden="1"/>
    <cellStyle name="Followed Hyperlink" xfId="94" builtinId="9" hidden="1"/>
    <cellStyle name="Followed Hyperlink" xfId="92" builtinId="9" hidden="1"/>
    <cellStyle name="Hyperlink" xfId="95" builtinId="8" hidden="1"/>
    <cellStyle name="Hyperlink" xfId="97" builtinId="8" hidden="1"/>
    <cellStyle name="Hyperlink" xfId="93" builtinId="8" hidden="1"/>
    <cellStyle name="Hyperlink" xfId="91" builtinId="8" hidden="1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ercent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262626"/>
      <color rgb="FFC31F39"/>
      <color rgb="FFD9D9D9"/>
      <color rgb="FF000000"/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es_Tablas%20Resultados%20AC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nsolidated"/>
      <sheetName val="MX"/>
      <sheetName val="US"/>
      <sheetName val="SA"/>
      <sheetName val="PL"/>
      <sheetName val="BS"/>
      <sheetName val="Debt"/>
      <sheetName val="CF"/>
      <sheetName val="FX"/>
      <sheetName val="Segments"/>
    </sheetNames>
    <sheetDataSet>
      <sheetData sheetId="0">
        <row r="1">
          <cell r="C1" t="str">
            <v>4Q</v>
          </cell>
          <cell r="E1">
            <v>24</v>
          </cell>
        </row>
        <row r="6">
          <cell r="S6" t="str">
            <v>1Q</v>
          </cell>
        </row>
        <row r="7">
          <cell r="S7" t="str">
            <v>2Q</v>
          </cell>
        </row>
        <row r="8">
          <cell r="S8" t="str">
            <v>3Q</v>
          </cell>
        </row>
        <row r="9">
          <cell r="S9" t="str">
            <v>4Q</v>
          </cell>
        </row>
      </sheetData>
      <sheetData sheetId="1"/>
      <sheetData sheetId="2"/>
      <sheetData sheetId="3"/>
      <sheetData sheetId="4">
        <row r="4">
          <cell r="I4" t="str">
            <v>Jan-Dec'24</v>
          </cell>
          <cell r="J4" t="str">
            <v>Jan-Dec'23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33"/>
  <sheetViews>
    <sheetView showGridLines="0" zoomScale="110" zoomScaleNormal="110" zoomScalePageLayoutView="112" workbookViewId="0">
      <selection activeCell="D30" sqref="D30:E30"/>
    </sheetView>
  </sheetViews>
  <sheetFormatPr defaultColWidth="11.453125" defaultRowHeight="14" outlineLevelCol="1" x14ac:dyDescent="0.3"/>
  <cols>
    <col min="1" max="1" width="2.26953125" style="218" customWidth="1"/>
    <col min="2" max="2" width="4.26953125" style="218" customWidth="1"/>
    <col min="3" max="3" width="7.26953125" style="218" customWidth="1"/>
    <col min="4" max="4" width="12" style="218" customWidth="1"/>
    <col min="5" max="5" width="11.7265625" style="218" customWidth="1"/>
    <col min="6" max="8" width="12.6328125" style="218" customWidth="1"/>
    <col min="9" max="10" width="14.1796875" style="218" customWidth="1" outlineLevel="1"/>
    <col min="11" max="11" width="12.6328125" style="218" customWidth="1" outlineLevel="1"/>
    <col min="12" max="12" width="2.453125" style="218" customWidth="1"/>
    <col min="13" max="13" width="6" style="218" customWidth="1"/>
    <col min="14" max="15" width="11.453125" style="218"/>
    <col min="16" max="16" width="11.453125" style="218" customWidth="1"/>
    <col min="17" max="17" width="11.453125" style="218" hidden="1" customWidth="1"/>
    <col min="18" max="18" width="11.453125" style="218" customWidth="1"/>
    <col min="19" max="16384" width="11.453125" style="218"/>
  </cols>
  <sheetData>
    <row r="1" spans="2:28" x14ac:dyDescent="0.3">
      <c r="B1" s="215"/>
      <c r="C1" s="216"/>
      <c r="D1" s="215"/>
      <c r="E1" s="217"/>
    </row>
    <row r="2" spans="2:28" ht="6" customHeight="1" x14ac:dyDescent="0.3"/>
    <row r="3" spans="2:28" ht="24" customHeight="1" x14ac:dyDescent="0.3">
      <c r="C3" s="120" t="s">
        <v>75</v>
      </c>
      <c r="D3" s="63"/>
      <c r="E3" s="63"/>
      <c r="F3" s="63"/>
      <c r="G3" s="63"/>
      <c r="H3" s="219"/>
      <c r="I3" s="63"/>
      <c r="J3" s="63"/>
      <c r="K3" s="63"/>
      <c r="L3" s="220"/>
      <c r="M3" s="220"/>
    </row>
    <row r="4" spans="2:28" ht="15.5" hidden="1" customHeight="1" x14ac:dyDescent="0.3">
      <c r="C4" s="221"/>
      <c r="D4" s="221"/>
      <c r="E4" s="221"/>
      <c r="F4" s="63"/>
      <c r="G4" s="63"/>
      <c r="H4" s="63"/>
      <c r="I4" s="63"/>
      <c r="J4" s="63"/>
      <c r="K4" s="219"/>
      <c r="L4" s="222"/>
      <c r="M4" s="222"/>
    </row>
    <row r="5" spans="2:28" ht="17.25" customHeight="1" thickBot="1" x14ac:dyDescent="0.35">
      <c r="C5" s="330"/>
      <c r="D5" s="330"/>
      <c r="E5" s="123"/>
      <c r="F5" s="110" t="s">
        <v>70</v>
      </c>
      <c r="G5" s="110" t="s">
        <v>71</v>
      </c>
      <c r="H5" s="111" t="s">
        <v>72</v>
      </c>
      <c r="I5" s="111" t="s">
        <v>73</v>
      </c>
      <c r="J5" s="111" t="s">
        <v>74</v>
      </c>
      <c r="K5" s="111" t="s">
        <v>72</v>
      </c>
      <c r="L5" s="223"/>
      <c r="M5" s="223"/>
    </row>
    <row r="6" spans="2:28" ht="22" customHeight="1" x14ac:dyDescent="0.4">
      <c r="C6" s="112" t="s">
        <v>76</v>
      </c>
      <c r="D6" s="112"/>
      <c r="E6" s="112"/>
      <c r="F6" s="113">
        <v>629.41031508557376</v>
      </c>
      <c r="G6" s="113">
        <v>608.34745693194145</v>
      </c>
      <c r="H6" s="114">
        <v>3.4623072577401715</v>
      </c>
      <c r="I6" s="113">
        <v>2465.5968010256279</v>
      </c>
      <c r="J6" s="113">
        <v>2473.5429084877715</v>
      </c>
      <c r="K6" s="114">
        <v>-0.32124397094051016</v>
      </c>
      <c r="L6" s="224"/>
      <c r="M6" s="224"/>
      <c r="Q6" s="225"/>
    </row>
    <row r="7" spans="2:28" ht="22" customHeight="1" x14ac:dyDescent="0.4">
      <c r="C7" s="115" t="s">
        <v>77</v>
      </c>
      <c r="D7" s="115"/>
      <c r="E7" s="115"/>
      <c r="F7" s="116">
        <v>64947.040995232892</v>
      </c>
      <c r="G7" s="116">
        <v>49985.87254953837</v>
      </c>
      <c r="H7" s="114">
        <v>29.930793807524903</v>
      </c>
      <c r="I7" s="116">
        <v>237004.45619671309</v>
      </c>
      <c r="J7" s="116">
        <v>213631.94446268847</v>
      </c>
      <c r="K7" s="114">
        <v>10.940550952157203</v>
      </c>
      <c r="L7" s="224"/>
      <c r="M7" s="224"/>
      <c r="Q7" s="225"/>
    </row>
    <row r="8" spans="2:28" ht="22" customHeight="1" x14ac:dyDescent="0.4">
      <c r="C8" s="115" t="s">
        <v>0</v>
      </c>
      <c r="D8" s="115"/>
      <c r="E8" s="115"/>
      <c r="F8" s="116">
        <v>14180.771642403428</v>
      </c>
      <c r="G8" s="116">
        <v>10007.618690472951</v>
      </c>
      <c r="H8" s="114">
        <v>41.699759763061635</v>
      </c>
      <c r="I8" s="116">
        <v>48695.155313466086</v>
      </c>
      <c r="J8" s="116">
        <v>42381.806850635294</v>
      </c>
      <c r="K8" s="114">
        <v>14.896364577094845</v>
      </c>
      <c r="L8" s="224"/>
      <c r="M8" s="224"/>
      <c r="Q8" s="225" t="s">
        <v>1</v>
      </c>
    </row>
    <row r="9" spans="2:28" ht="21" customHeight="1" thickBot="1" x14ac:dyDescent="0.45">
      <c r="C9" s="117" t="s">
        <v>78</v>
      </c>
      <c r="D9" s="117"/>
      <c r="E9" s="117"/>
      <c r="F9" s="118">
        <v>5265.2189092627023</v>
      </c>
      <c r="G9" s="118">
        <v>4543.6526363457378</v>
      </c>
      <c r="H9" s="119">
        <v>15.880753452519404</v>
      </c>
      <c r="I9" s="118">
        <v>19562.767682781068</v>
      </c>
      <c r="J9" s="118">
        <v>17504.231761695963</v>
      </c>
      <c r="K9" s="119">
        <v>11.760218609477867</v>
      </c>
      <c r="L9" s="224"/>
      <c r="M9" s="224"/>
      <c r="Q9" s="225" t="s">
        <v>2</v>
      </c>
    </row>
    <row r="10" spans="2:28" ht="6" customHeight="1" x14ac:dyDescent="0.3">
      <c r="H10" s="226"/>
      <c r="I10" s="226"/>
      <c r="J10" s="226"/>
      <c r="K10" s="226"/>
    </row>
    <row r="11" spans="2:28" ht="12" customHeight="1" x14ac:dyDescent="0.3">
      <c r="B11" s="227"/>
      <c r="C11" s="328" t="s">
        <v>79</v>
      </c>
      <c r="D11" s="328"/>
      <c r="E11" s="328"/>
      <c r="F11" s="328"/>
      <c r="G11" s="328"/>
      <c r="H11" s="328"/>
      <c r="I11" s="328"/>
      <c r="J11" s="328"/>
      <c r="K11" s="328"/>
    </row>
    <row r="12" spans="2:28" ht="12" customHeight="1" x14ac:dyDescent="0.3">
      <c r="B12" s="227"/>
      <c r="C12" s="328" t="s">
        <v>80</v>
      </c>
      <c r="D12" s="328"/>
      <c r="E12" s="328"/>
      <c r="F12" s="328"/>
      <c r="G12" s="328"/>
      <c r="H12" s="328"/>
      <c r="I12" s="328"/>
      <c r="J12" s="328"/>
      <c r="K12" s="328"/>
      <c r="T12" s="324"/>
      <c r="U12" s="324"/>
      <c r="V12" s="324"/>
      <c r="W12" s="324"/>
      <c r="X12" s="324"/>
      <c r="Y12" s="324"/>
      <c r="Z12" s="324"/>
      <c r="AA12" s="324"/>
      <c r="AB12" s="324"/>
    </row>
    <row r="13" spans="2:28" ht="13.5" customHeight="1" x14ac:dyDescent="0.3">
      <c r="C13" s="328" t="s">
        <v>81</v>
      </c>
      <c r="D13" s="329"/>
      <c r="E13" s="329"/>
      <c r="F13" s="329"/>
      <c r="G13" s="329"/>
      <c r="H13" s="329"/>
      <c r="I13" s="329"/>
      <c r="J13" s="329"/>
      <c r="K13" s="329"/>
      <c r="Q13" s="218" t="s">
        <v>3</v>
      </c>
      <c r="T13" s="325"/>
      <c r="U13" s="325"/>
      <c r="V13" s="325"/>
      <c r="W13" s="325"/>
      <c r="X13" s="325"/>
      <c r="Y13" s="325"/>
      <c r="Z13" s="325"/>
      <c r="AA13" s="325"/>
      <c r="AB13" s="325"/>
    </row>
    <row r="14" spans="2:28" ht="13.5" customHeight="1" x14ac:dyDescent="0.3">
      <c r="D14" s="228"/>
      <c r="E14" s="228"/>
      <c r="F14" s="228"/>
      <c r="Q14" s="218" t="s">
        <v>4</v>
      </c>
    </row>
    <row r="15" spans="2:28" x14ac:dyDescent="0.3">
      <c r="C15" s="229"/>
      <c r="F15" s="230"/>
      <c r="G15" s="230"/>
      <c r="Q15" s="218" t="s">
        <v>5</v>
      </c>
    </row>
    <row r="16" spans="2:28" x14ac:dyDescent="0.3">
      <c r="C16" s="231"/>
      <c r="D16" s="217"/>
      <c r="E16" s="232"/>
      <c r="F16" s="50"/>
      <c r="G16" s="233"/>
      <c r="H16" s="50"/>
      <c r="I16" s="50"/>
      <c r="J16" s="50"/>
      <c r="K16" s="50"/>
      <c r="Q16" s="218" t="s">
        <v>6</v>
      </c>
    </row>
    <row r="17" spans="3:17" x14ac:dyDescent="0.3">
      <c r="C17" s="326"/>
      <c r="D17" s="326"/>
      <c r="E17" s="326"/>
      <c r="F17" s="50"/>
      <c r="G17" s="50"/>
      <c r="H17" s="50"/>
      <c r="I17" s="234"/>
      <c r="J17" s="50"/>
      <c r="K17" s="50"/>
    </row>
    <row r="18" spans="3:17" x14ac:dyDescent="0.3">
      <c r="C18" s="327"/>
      <c r="D18" s="327"/>
      <c r="E18" s="327"/>
      <c r="F18" s="234"/>
      <c r="G18" s="234"/>
      <c r="I18" s="234"/>
      <c r="J18" s="234"/>
      <c r="Q18" s="235" t="s">
        <v>7</v>
      </c>
    </row>
    <row r="19" spans="3:17" x14ac:dyDescent="0.3">
      <c r="C19" s="327"/>
      <c r="D19" s="327"/>
      <c r="E19" s="327"/>
      <c r="F19" s="234"/>
      <c r="G19" s="234"/>
      <c r="I19" s="234"/>
      <c r="J19" s="234"/>
    </row>
    <row r="20" spans="3:17" x14ac:dyDescent="0.3">
      <c r="C20" s="327"/>
      <c r="D20" s="327"/>
      <c r="E20" s="327"/>
      <c r="F20" s="234"/>
      <c r="G20" s="234"/>
      <c r="H20" s="236"/>
      <c r="I20" s="234"/>
      <c r="J20" s="234"/>
      <c r="Q20" s="45" t="s">
        <v>8</v>
      </c>
    </row>
    <row r="21" spans="3:17" x14ac:dyDescent="0.3">
      <c r="C21" s="327"/>
      <c r="D21" s="327"/>
      <c r="E21" s="327"/>
      <c r="F21" s="234"/>
      <c r="G21" s="234"/>
      <c r="H21" s="236"/>
      <c r="I21" s="234"/>
      <c r="J21" s="234"/>
    </row>
    <row r="22" spans="3:17" x14ac:dyDescent="0.3">
      <c r="F22" s="57"/>
      <c r="G22" s="236"/>
      <c r="H22" s="236"/>
      <c r="I22" s="236"/>
      <c r="J22" s="236"/>
    </row>
    <row r="23" spans="3:17" x14ac:dyDescent="0.3">
      <c r="C23" s="327"/>
      <c r="D23" s="327"/>
      <c r="E23" s="327"/>
      <c r="F23" s="237"/>
      <c r="G23" s="237"/>
      <c r="H23" s="238"/>
      <c r="I23" s="237"/>
      <c r="J23" s="237"/>
      <c r="K23" s="239"/>
    </row>
    <row r="24" spans="3:17" x14ac:dyDescent="0.3">
      <c r="C24" s="331"/>
      <c r="D24" s="331"/>
      <c r="E24" s="331"/>
      <c r="F24" s="237"/>
      <c r="G24" s="237"/>
      <c r="H24" s="238"/>
      <c r="I24" s="237"/>
      <c r="J24" s="237"/>
      <c r="K24" s="239"/>
    </row>
    <row r="25" spans="3:17" x14ac:dyDescent="0.3">
      <c r="C25" s="331"/>
      <c r="D25" s="331"/>
      <c r="E25" s="331"/>
      <c r="F25" s="237"/>
      <c r="G25" s="237"/>
      <c r="H25" s="238"/>
      <c r="I25" s="237"/>
      <c r="J25" s="237"/>
      <c r="K25" s="239"/>
    </row>
    <row r="26" spans="3:17" x14ac:dyDescent="0.3">
      <c r="C26" s="331"/>
      <c r="D26" s="331"/>
      <c r="E26" s="331"/>
      <c r="F26" s="237"/>
      <c r="G26" s="237"/>
      <c r="H26" s="238"/>
      <c r="I26" s="237"/>
      <c r="J26" s="237"/>
      <c r="K26" s="239"/>
    </row>
    <row r="27" spans="3:17" x14ac:dyDescent="0.3">
      <c r="C27" s="331"/>
      <c r="D27" s="331"/>
      <c r="E27" s="331"/>
      <c r="F27" s="237"/>
      <c r="G27" s="237"/>
      <c r="H27" s="238"/>
      <c r="I27" s="237"/>
      <c r="J27" s="237"/>
      <c r="K27" s="239"/>
    </row>
    <row r="28" spans="3:17" x14ac:dyDescent="0.3">
      <c r="C28" s="327"/>
      <c r="D28" s="327"/>
      <c r="E28" s="327"/>
      <c r="F28" s="237"/>
      <c r="G28" s="238"/>
      <c r="H28" s="238"/>
      <c r="I28" s="238"/>
      <c r="J28" s="238"/>
      <c r="K28" s="239"/>
    </row>
    <row r="29" spans="3:17" x14ac:dyDescent="0.3">
      <c r="F29" s="217"/>
      <c r="G29" s="217"/>
    </row>
    <row r="30" spans="3:17" x14ac:dyDescent="0.3">
      <c r="D30" s="327"/>
      <c r="E30" s="327"/>
      <c r="F30" s="240"/>
      <c r="G30" s="240"/>
      <c r="I30" s="240"/>
      <c r="J30" s="240"/>
    </row>
    <row r="31" spans="3:17" x14ac:dyDescent="0.3">
      <c r="D31" s="327"/>
      <c r="E31" s="327"/>
      <c r="F31" s="217"/>
      <c r="G31" s="217"/>
      <c r="I31" s="240"/>
      <c r="J31" s="240"/>
    </row>
    <row r="32" spans="3:17" x14ac:dyDescent="0.3">
      <c r="D32" s="327"/>
      <c r="E32" s="327"/>
      <c r="F32" s="241"/>
      <c r="G32" s="241"/>
      <c r="I32" s="240"/>
      <c r="J32" s="240"/>
    </row>
    <row r="33" spans="6:7" x14ac:dyDescent="0.3">
      <c r="F33" s="217"/>
      <c r="G33" s="217"/>
    </row>
  </sheetData>
  <mergeCells count="20">
    <mergeCell ref="D32:E32"/>
    <mergeCell ref="C24:E24"/>
    <mergeCell ref="C25:E25"/>
    <mergeCell ref="C23:E23"/>
    <mergeCell ref="C26:E26"/>
    <mergeCell ref="C27:E27"/>
    <mergeCell ref="C28:E28"/>
    <mergeCell ref="D30:E30"/>
    <mergeCell ref="C5:D5"/>
    <mergeCell ref="C19:E19"/>
    <mergeCell ref="C20:E20"/>
    <mergeCell ref="C21:E21"/>
    <mergeCell ref="D31:E31"/>
    <mergeCell ref="T12:AB12"/>
    <mergeCell ref="T13:AB13"/>
    <mergeCell ref="C17:E17"/>
    <mergeCell ref="C18:E18"/>
    <mergeCell ref="C11:K11"/>
    <mergeCell ref="C12:K12"/>
    <mergeCell ref="C13:K13"/>
  </mergeCells>
  <dataValidations disablePrompts="1" count="2">
    <dataValidation type="list" allowBlank="1" showInputMessage="1" showErrorMessage="1" sqref="C1" xr:uid="{00000000-0002-0000-0000-000000000000}">
      <formula1>$Q$6:$Q$9</formula1>
    </dataValidation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L97"/>
  <sheetViews>
    <sheetView showGridLines="0" zoomScaleNormal="100" workbookViewId="0">
      <selection activeCell="E32" sqref="E32"/>
    </sheetView>
  </sheetViews>
  <sheetFormatPr defaultColWidth="11.453125" defaultRowHeight="14" x14ac:dyDescent="0.3"/>
  <cols>
    <col min="1" max="1" width="7.453125" style="45" customWidth="1"/>
    <col min="2" max="2" width="42.1796875" style="45" customWidth="1"/>
    <col min="3" max="7" width="11.453125" style="45" customWidth="1"/>
    <col min="8" max="8" width="12.1796875" style="45" customWidth="1"/>
    <col min="9" max="9" width="14.6328125" style="45" customWidth="1"/>
    <col min="10" max="10" width="9.6328125" style="45" customWidth="1"/>
    <col min="11" max="11" width="20.1796875" style="45" customWidth="1"/>
    <col min="12" max="12" width="42.1796875" style="45" customWidth="1"/>
    <col min="13" max="17" width="11.453125" style="45" customWidth="1"/>
    <col min="18" max="18" width="12.1796875" style="45" customWidth="1"/>
    <col min="19" max="19" width="14.6328125" style="45" customWidth="1"/>
    <col min="20" max="20" width="9.6328125" style="45" customWidth="1"/>
    <col min="21" max="21" width="11.453125" style="45"/>
    <col min="22" max="27" width="12.54296875" style="45" bestFit="1" customWidth="1"/>
    <col min="28" max="30" width="11.453125" style="45"/>
    <col min="31" max="36" width="12.54296875" style="45" bestFit="1" customWidth="1"/>
    <col min="37" max="16384" width="11.453125" style="45"/>
  </cols>
  <sheetData>
    <row r="1" spans="2:32" ht="23" x14ac:dyDescent="0.5">
      <c r="B1" s="354" t="s">
        <v>200</v>
      </c>
      <c r="C1" s="354"/>
      <c r="D1" s="354"/>
      <c r="E1" s="354"/>
      <c r="F1" s="354"/>
      <c r="G1" s="354"/>
      <c r="H1" s="354"/>
      <c r="I1" s="354"/>
      <c r="J1" s="354"/>
      <c r="L1" s="354" t="s">
        <v>200</v>
      </c>
      <c r="M1" s="354"/>
      <c r="N1" s="354"/>
      <c r="O1" s="354"/>
      <c r="P1" s="354"/>
      <c r="Q1" s="354"/>
      <c r="R1" s="354"/>
      <c r="S1" s="354"/>
      <c r="T1" s="354"/>
      <c r="W1" s="174"/>
      <c r="AF1" s="174"/>
    </row>
    <row r="2" spans="2:32" ht="8.25" customHeight="1" x14ac:dyDescent="0.5">
      <c r="B2" s="175"/>
      <c r="C2" s="175"/>
      <c r="D2" s="175"/>
      <c r="E2" s="175"/>
      <c r="F2" s="175"/>
      <c r="G2" s="175"/>
      <c r="H2" s="175"/>
      <c r="I2" s="175"/>
      <c r="J2" s="175"/>
      <c r="L2" s="175"/>
      <c r="M2" s="175"/>
      <c r="N2" s="175"/>
      <c r="O2" s="175"/>
      <c r="P2" s="175"/>
      <c r="Q2" s="175"/>
      <c r="R2" s="175"/>
      <c r="S2" s="175"/>
      <c r="T2" s="175"/>
      <c r="W2" s="174"/>
      <c r="AF2" s="174"/>
    </row>
    <row r="3" spans="2:32" ht="23.25" customHeight="1" x14ac:dyDescent="0.5">
      <c r="C3" s="362" t="s">
        <v>199</v>
      </c>
      <c r="D3" s="362"/>
      <c r="E3" s="362"/>
      <c r="F3" s="362"/>
      <c r="G3" s="362"/>
      <c r="H3" s="363" t="s">
        <v>198</v>
      </c>
      <c r="I3" s="280"/>
      <c r="J3" s="280"/>
      <c r="M3" s="362" t="s">
        <v>199</v>
      </c>
      <c r="N3" s="362"/>
      <c r="O3" s="362"/>
      <c r="P3" s="362"/>
      <c r="Q3" s="362"/>
      <c r="R3" s="363" t="s">
        <v>198</v>
      </c>
      <c r="S3" s="277"/>
      <c r="T3" s="277"/>
      <c r="W3" s="174"/>
      <c r="AF3" s="174"/>
    </row>
    <row r="4" spans="2:32" ht="14.25" customHeight="1" thickBot="1" x14ac:dyDescent="0.55000000000000004">
      <c r="C4" s="278" t="s">
        <v>214</v>
      </c>
      <c r="D4" s="278" t="s">
        <v>215</v>
      </c>
      <c r="E4" s="278" t="s">
        <v>216</v>
      </c>
      <c r="F4" s="278" t="s">
        <v>40</v>
      </c>
      <c r="G4" s="278" t="s">
        <v>41</v>
      </c>
      <c r="H4" s="364"/>
      <c r="I4" s="278" t="s">
        <v>204</v>
      </c>
      <c r="J4" s="281" t="s">
        <v>43</v>
      </c>
      <c r="M4" s="278" t="s">
        <v>214</v>
      </c>
      <c r="N4" s="278" t="s">
        <v>215</v>
      </c>
      <c r="O4" s="278" t="s">
        <v>216</v>
      </c>
      <c r="P4" s="278" t="s">
        <v>40</v>
      </c>
      <c r="Q4" s="278" t="s">
        <v>41</v>
      </c>
      <c r="R4" s="364"/>
      <c r="S4" s="278" t="s">
        <v>204</v>
      </c>
      <c r="T4" s="278" t="s">
        <v>43</v>
      </c>
      <c r="W4" s="174"/>
      <c r="AF4" s="174"/>
    </row>
    <row r="5" spans="2:32" ht="9.65" customHeight="1" x14ac:dyDescent="0.5">
      <c r="B5" s="178"/>
      <c r="L5" s="178"/>
      <c r="W5" s="174"/>
      <c r="AF5" s="174"/>
    </row>
    <row r="6" spans="2:32" ht="15" customHeight="1" x14ac:dyDescent="0.5">
      <c r="B6" s="106" t="s">
        <v>205</v>
      </c>
      <c r="C6" s="208">
        <v>343.77429572053774</v>
      </c>
      <c r="D6" s="208">
        <v>113.28045688900001</v>
      </c>
      <c r="E6" s="208">
        <v>89.384667613099992</v>
      </c>
      <c r="F6" s="208">
        <v>40.867608634314998</v>
      </c>
      <c r="G6" s="208">
        <v>42.103286228621002</v>
      </c>
      <c r="H6" s="208"/>
      <c r="I6" s="208"/>
      <c r="J6" s="208">
        <v>629.41031508557376</v>
      </c>
      <c r="L6" s="106" t="s">
        <v>205</v>
      </c>
      <c r="M6" s="208">
        <v>1406.2518044421402</v>
      </c>
      <c r="N6" s="208">
        <v>449.2230645710008</v>
      </c>
      <c r="O6" s="208">
        <v>324.7987038787</v>
      </c>
      <c r="P6" s="208">
        <v>128.21180199878609</v>
      </c>
      <c r="Q6" s="208">
        <v>157.11142613500095</v>
      </c>
      <c r="R6" s="208"/>
      <c r="S6" s="208"/>
      <c r="T6" s="208">
        <v>2465.5968010256279</v>
      </c>
      <c r="W6" s="174"/>
      <c r="AF6" s="174"/>
    </row>
    <row r="7" spans="2:32" ht="17.25" customHeight="1" x14ac:dyDescent="0.5">
      <c r="B7" s="211"/>
      <c r="C7" s="73"/>
      <c r="D7" s="73"/>
      <c r="E7" s="73"/>
      <c r="F7" s="73"/>
      <c r="G7" s="73"/>
      <c r="H7" s="73"/>
      <c r="I7" s="73"/>
      <c r="J7" s="73"/>
      <c r="L7" s="211"/>
      <c r="M7" s="73"/>
      <c r="N7" s="73"/>
      <c r="O7" s="73"/>
      <c r="P7" s="73"/>
      <c r="Q7" s="73"/>
      <c r="R7" s="73"/>
      <c r="S7" s="73"/>
      <c r="T7" s="73"/>
      <c r="W7" s="174"/>
      <c r="AF7" s="174"/>
    </row>
    <row r="8" spans="2:32" s="183" customFormat="1" ht="15" customHeight="1" x14ac:dyDescent="0.5">
      <c r="B8" s="106" t="s">
        <v>206</v>
      </c>
      <c r="C8" s="169">
        <v>26103.410326628862</v>
      </c>
      <c r="D8" s="169">
        <v>22752.682874315404</v>
      </c>
      <c r="E8" s="169">
        <v>5728.2724173503948</v>
      </c>
      <c r="F8" s="169">
        <v>3398.75631932635</v>
      </c>
      <c r="G8" s="169">
        <v>3411.9025397071819</v>
      </c>
      <c r="H8" s="169">
        <v>4119.9690787482314</v>
      </c>
      <c r="I8" s="169">
        <v>-567.95256084353241</v>
      </c>
      <c r="J8" s="169">
        <v>64947.040995232892</v>
      </c>
      <c r="L8" s="106" t="s">
        <v>206</v>
      </c>
      <c r="M8" s="169">
        <v>103449.401495281</v>
      </c>
      <c r="N8" s="169">
        <v>80217.714956469223</v>
      </c>
      <c r="O8" s="169">
        <v>18291.541020286131</v>
      </c>
      <c r="P8" s="169">
        <v>10188.292726038386</v>
      </c>
      <c r="Q8" s="169">
        <v>11928.946406558456</v>
      </c>
      <c r="R8" s="169">
        <v>15252.567281313864</v>
      </c>
      <c r="S8" s="169">
        <v>-2324.0076892339553</v>
      </c>
      <c r="T8" s="169">
        <v>237004.45619671309</v>
      </c>
      <c r="W8" s="184"/>
      <c r="AF8" s="184"/>
    </row>
    <row r="9" spans="2:32" ht="15" customHeight="1" x14ac:dyDescent="0.5">
      <c r="B9" s="96" t="s">
        <v>207</v>
      </c>
      <c r="C9" s="101">
        <v>-365.75355250000001</v>
      </c>
      <c r="D9" s="101">
        <v>0</v>
      </c>
      <c r="E9" s="101">
        <v>-24.172818169599996</v>
      </c>
      <c r="F9" s="101">
        <v>0</v>
      </c>
      <c r="G9" s="101">
        <v>-3.7160148935860486</v>
      </c>
      <c r="H9" s="101">
        <v>-242.54672208147298</v>
      </c>
      <c r="I9" s="101">
        <v>636.1891076446592</v>
      </c>
      <c r="J9" s="101">
        <v>0</v>
      </c>
      <c r="L9" s="96" t="s">
        <v>207</v>
      </c>
      <c r="M9" s="101">
        <v>-1406.3005523900001</v>
      </c>
      <c r="N9" s="101">
        <v>0</v>
      </c>
      <c r="O9" s="101">
        <v>-127.3426769851</v>
      </c>
      <c r="P9" s="101">
        <v>0</v>
      </c>
      <c r="Q9" s="101">
        <v>-7.1102655612312953</v>
      </c>
      <c r="R9" s="101">
        <v>-783.25419429762405</v>
      </c>
      <c r="S9" s="101">
        <v>2324.0076892339553</v>
      </c>
      <c r="T9" s="101">
        <v>2.9103830456733704E-14</v>
      </c>
      <c r="W9" s="174"/>
      <c r="AF9" s="174"/>
    </row>
    <row r="10" spans="2:32" s="188" customFormat="1" ht="33.5" customHeight="1" x14ac:dyDescent="0.5">
      <c r="B10" s="106" t="s">
        <v>208</v>
      </c>
      <c r="C10" s="209">
        <v>25737.656774128871</v>
      </c>
      <c r="D10" s="209">
        <v>22752.682874315404</v>
      </c>
      <c r="E10" s="209">
        <v>5704.0995991807949</v>
      </c>
      <c r="F10" s="209">
        <v>3398.75631932635</v>
      </c>
      <c r="G10" s="209">
        <v>3408.186524813596</v>
      </c>
      <c r="H10" s="209">
        <v>3877.4223566667588</v>
      </c>
      <c r="I10" s="209">
        <v>68.236546801126778</v>
      </c>
      <c r="J10" s="209">
        <v>64947.040995232899</v>
      </c>
      <c r="L10" s="106" t="s">
        <v>208</v>
      </c>
      <c r="M10" s="169">
        <v>102043.100942891</v>
      </c>
      <c r="N10" s="169">
        <v>80217.714956469223</v>
      </c>
      <c r="O10" s="169">
        <v>18164.198343301032</v>
      </c>
      <c r="P10" s="169">
        <v>10188.292726038386</v>
      </c>
      <c r="Q10" s="169">
        <v>11921.836140997226</v>
      </c>
      <c r="R10" s="169">
        <v>14469.31308701624</v>
      </c>
      <c r="S10" s="169">
        <v>0</v>
      </c>
      <c r="T10" s="169">
        <v>237004.45619671309</v>
      </c>
      <c r="W10" s="189"/>
      <c r="AF10" s="189"/>
    </row>
    <row r="11" spans="2:32" ht="15" customHeight="1" x14ac:dyDescent="0.5">
      <c r="B11" s="96" t="s">
        <v>122</v>
      </c>
      <c r="C11" s="101">
        <v>5357.1611137634909</v>
      </c>
      <c r="D11" s="101">
        <v>3827.9031081349299</v>
      </c>
      <c r="E11" s="101">
        <v>1056.490087330081</v>
      </c>
      <c r="F11" s="101">
        <v>210.54173319273056</v>
      </c>
      <c r="G11" s="101">
        <v>413.834953427691</v>
      </c>
      <c r="H11" s="101">
        <v>191.0184106081511</v>
      </c>
      <c r="I11" s="101">
        <v>383.34844289542076</v>
      </c>
      <c r="J11" s="101">
        <v>11440.297849352497</v>
      </c>
      <c r="L11" s="96" t="s">
        <v>122</v>
      </c>
      <c r="M11" s="101">
        <v>22014.189113591252</v>
      </c>
      <c r="N11" s="101">
        <v>11829.045208978921</v>
      </c>
      <c r="O11" s="101">
        <v>3023.6556199726624</v>
      </c>
      <c r="P11" s="101">
        <v>322.64720093964087</v>
      </c>
      <c r="Q11" s="101">
        <v>1058.9701537519595</v>
      </c>
      <c r="R11" s="101">
        <v>903.23999562389247</v>
      </c>
      <c r="S11" s="101">
        <v>0</v>
      </c>
      <c r="T11" s="101">
        <v>39151.74729285833</v>
      </c>
      <c r="W11" s="174"/>
      <c r="AF11" s="174"/>
    </row>
    <row r="12" spans="2:32" s="183" customFormat="1" ht="15" customHeight="1" x14ac:dyDescent="0.5">
      <c r="B12" s="106" t="s">
        <v>0</v>
      </c>
      <c r="C12" s="209">
        <v>6249.6427835716459</v>
      </c>
      <c r="D12" s="209">
        <v>4361.3397361645229</v>
      </c>
      <c r="E12" s="209">
        <v>1552.10970553377</v>
      </c>
      <c r="F12" s="209">
        <v>470.58435997193163</v>
      </c>
      <c r="G12" s="209">
        <v>724.11309959948107</v>
      </c>
      <c r="H12" s="209">
        <v>414.24225278767477</v>
      </c>
      <c r="I12" s="209">
        <v>408.74460730841315</v>
      </c>
      <c r="J12" s="209">
        <v>14180.77654493744</v>
      </c>
      <c r="L12" s="106" t="s">
        <v>0</v>
      </c>
      <c r="M12" s="169">
        <v>25498.830500898472</v>
      </c>
      <c r="N12" s="169">
        <v>13722.889588679256</v>
      </c>
      <c r="O12" s="169">
        <v>4318.8454394101018</v>
      </c>
      <c r="P12" s="169">
        <v>1252.7730692247251</v>
      </c>
      <c r="Q12" s="169">
        <v>2111.200213804666</v>
      </c>
      <c r="R12" s="169">
        <v>1790.6165014488718</v>
      </c>
      <c r="S12" s="169">
        <v>0</v>
      </c>
      <c r="T12" s="169">
        <v>48695.155313466086</v>
      </c>
      <c r="W12" s="184"/>
      <c r="AF12" s="184"/>
    </row>
    <row r="13" spans="2:32" s="191" customFormat="1" ht="15" customHeight="1" x14ac:dyDescent="0.5">
      <c r="B13" s="323" t="s">
        <v>133</v>
      </c>
      <c r="C13" s="100">
        <v>0.24282097000585146</v>
      </c>
      <c r="D13" s="100">
        <v>0.19168463606056169</v>
      </c>
      <c r="E13" s="100">
        <v>0.27210424336852029</v>
      </c>
      <c r="F13" s="100">
        <v>0.13845781096339491</v>
      </c>
      <c r="G13" s="100">
        <v>0.2124628726530996</v>
      </c>
      <c r="H13" s="100">
        <v>0.10683444172013795</v>
      </c>
      <c r="I13" s="100">
        <v>0</v>
      </c>
      <c r="J13" s="100">
        <v>0.21834368937575319</v>
      </c>
      <c r="L13" s="323" t="s">
        <v>133</v>
      </c>
      <c r="M13" s="100">
        <v>0.24988294421951207</v>
      </c>
      <c r="N13" s="100">
        <v>0.17107056210870741</v>
      </c>
      <c r="O13" s="100">
        <v>0.23776691697505575</v>
      </c>
      <c r="P13" s="100">
        <v>0.12296202149973494</v>
      </c>
      <c r="Q13" s="100">
        <v>0.17708683367527567</v>
      </c>
      <c r="R13" s="100">
        <v>0.12375269583845325</v>
      </c>
      <c r="S13" s="288">
        <v>0</v>
      </c>
      <c r="T13" s="100">
        <v>0.20546092716944206</v>
      </c>
      <c r="W13" s="192"/>
      <c r="AF13" s="192"/>
    </row>
    <row r="14" spans="2:32" ht="15" customHeight="1" x14ac:dyDescent="0.5">
      <c r="B14" s="96" t="s">
        <v>119</v>
      </c>
      <c r="C14" s="101">
        <v>13.534665262229959</v>
      </c>
      <c r="D14" s="101">
        <v>-3.196760080754757E-7</v>
      </c>
      <c r="E14" s="101">
        <v>9.8639297450949996</v>
      </c>
      <c r="F14" s="101">
        <v>17.748627159832996</v>
      </c>
      <c r="G14" s="101">
        <v>22.167885979547002</v>
      </c>
      <c r="H14" s="101">
        <v>26.462368322439012</v>
      </c>
      <c r="I14" s="101">
        <v>19.035167563000289</v>
      </c>
      <c r="J14" s="101">
        <v>108.81264371246824</v>
      </c>
      <c r="L14" s="96" t="s">
        <v>119</v>
      </c>
      <c r="M14" s="101">
        <v>21.08303229307095</v>
      </c>
      <c r="N14" s="101">
        <v>1.5800753986695783E-5</v>
      </c>
      <c r="O14" s="101">
        <v>21.993266911286998</v>
      </c>
      <c r="P14" s="101">
        <v>54.912682091512011</v>
      </c>
      <c r="Q14" s="101">
        <v>28.058393099411003</v>
      </c>
      <c r="R14" s="101">
        <v>66.228039656839016</v>
      </c>
      <c r="S14" s="101">
        <v>0</v>
      </c>
      <c r="T14" s="101">
        <v>192.27542985287397</v>
      </c>
      <c r="W14" s="174"/>
      <c r="AF14" s="174"/>
    </row>
    <row r="15" spans="2:32" ht="15" customHeight="1" x14ac:dyDescent="0.5">
      <c r="B15" s="96" t="s">
        <v>132</v>
      </c>
      <c r="C15" s="101">
        <v>878.9468980450016</v>
      </c>
      <c r="D15" s="101">
        <v>533.43662834926783</v>
      </c>
      <c r="E15" s="101">
        <v>485.7556884585938</v>
      </c>
      <c r="F15" s="101">
        <v>242.29399961936801</v>
      </c>
      <c r="G15" s="101">
        <v>288.11036669315598</v>
      </c>
      <c r="H15" s="101">
        <v>196.7614738570858</v>
      </c>
      <c r="I15" s="101">
        <v>6.3609968499920715</v>
      </c>
      <c r="J15" s="101">
        <v>2631.6660518724652</v>
      </c>
      <c r="L15" s="96" t="s">
        <v>132</v>
      </c>
      <c r="M15" s="101">
        <v>3463.5583566377959</v>
      </c>
      <c r="N15" s="101">
        <v>1893.844363899578</v>
      </c>
      <c r="O15" s="101">
        <v>1273.1965525261517</v>
      </c>
      <c r="P15" s="101">
        <v>875.21318619357203</v>
      </c>
      <c r="Q15" s="101">
        <v>1024.1717734542085</v>
      </c>
      <c r="R15" s="101">
        <v>821.14835804356653</v>
      </c>
      <c r="S15" s="101">
        <v>0</v>
      </c>
      <c r="T15" s="101">
        <v>9351.1325907548726</v>
      </c>
      <c r="W15" s="174"/>
      <c r="AF15" s="174"/>
    </row>
    <row r="16" spans="2:32" ht="15" customHeight="1" x14ac:dyDescent="0.5">
      <c r="B16" s="96" t="s">
        <v>209</v>
      </c>
      <c r="C16" s="101">
        <v>-1799.0160347966673</v>
      </c>
      <c r="D16" s="101">
        <v>119.68021642119176</v>
      </c>
      <c r="E16" s="101">
        <v>-3.9538184474809097</v>
      </c>
      <c r="F16" s="101">
        <v>150.46134640374666</v>
      </c>
      <c r="G16" s="101">
        <v>-34.521259425750948</v>
      </c>
      <c r="H16" s="101">
        <v>13.326824351175135</v>
      </c>
      <c r="I16" s="101">
        <v>-390.84779430483786</v>
      </c>
      <c r="J16" s="101">
        <v>-1944.8705197986235</v>
      </c>
      <c r="L16" s="96" t="s">
        <v>209</v>
      </c>
      <c r="M16" s="101">
        <v>-4041.6843513466674</v>
      </c>
      <c r="N16" s="101">
        <v>398.99292007191582</v>
      </c>
      <c r="O16" s="101">
        <v>44.57017218538909</v>
      </c>
      <c r="P16" s="101">
        <v>-707.82958596984417</v>
      </c>
      <c r="Q16" s="101">
        <v>-146.18031357227946</v>
      </c>
      <c r="R16" s="101">
        <v>70.328159494339076</v>
      </c>
      <c r="S16" s="101">
        <v>0</v>
      </c>
      <c r="T16" s="101">
        <v>-4381.8029991371468</v>
      </c>
      <c r="W16" s="174"/>
      <c r="AF16" s="174"/>
    </row>
    <row r="17" spans="2:32" ht="20" hidden="1" customHeight="1" x14ac:dyDescent="0.5">
      <c r="B17" s="96"/>
      <c r="C17" s="101">
        <v>-842.06464455000128</v>
      </c>
      <c r="D17" s="101">
        <v>-841.06464455000105</v>
      </c>
      <c r="E17" s="101">
        <v>-840.06464455000105</v>
      </c>
      <c r="F17" s="101">
        <v>-839.06464455000105</v>
      </c>
      <c r="G17" s="101">
        <v>-838.06464455000105</v>
      </c>
      <c r="H17" s="101">
        <v>-837.06464455000105</v>
      </c>
      <c r="I17" s="101">
        <v>-836.06464455000105</v>
      </c>
      <c r="J17" s="101">
        <v>-5873.4525118500078</v>
      </c>
      <c r="L17" s="96" t="s">
        <v>213</v>
      </c>
      <c r="M17" s="101">
        <v>205.04622999999998</v>
      </c>
      <c r="N17" s="101">
        <v>206.04623000000001</v>
      </c>
      <c r="O17" s="101">
        <v>207.04623000000001</v>
      </c>
      <c r="P17" s="101">
        <v>208.04623000000001</v>
      </c>
      <c r="Q17" s="101">
        <v>209.04623000000001</v>
      </c>
      <c r="R17" s="101">
        <v>210.04623000000001</v>
      </c>
      <c r="S17" s="101">
        <v>211.04623000000001</v>
      </c>
      <c r="T17" s="101">
        <v>212.04623000000001</v>
      </c>
      <c r="W17" s="174"/>
      <c r="AF17" s="174"/>
    </row>
    <row r="18" spans="2:32" ht="15" customHeight="1" x14ac:dyDescent="0.5">
      <c r="B18" s="96" t="s">
        <v>210</v>
      </c>
      <c r="C18" s="101">
        <v>90.943403079999996</v>
      </c>
      <c r="D18" s="101">
        <v>33.429596312665005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124.37299939266501</v>
      </c>
      <c r="L18" s="96" t="s">
        <v>210</v>
      </c>
      <c r="M18" s="101">
        <v>183.77444108</v>
      </c>
      <c r="N18" s="101">
        <v>33.429596312665005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217.20403739266499</v>
      </c>
      <c r="W18" s="174"/>
      <c r="AF18" s="174"/>
    </row>
    <row r="19" spans="2:32" ht="15" customHeight="1" x14ac:dyDescent="0.5">
      <c r="B19" s="96" t="s">
        <v>128</v>
      </c>
      <c r="C19" s="101">
        <v>3649.0893144140541</v>
      </c>
      <c r="D19" s="101">
        <v>3981.0129208687881</v>
      </c>
      <c r="E19" s="101">
        <v>1052.5362688825996</v>
      </c>
      <c r="F19" s="101">
        <v>361.00307959647722</v>
      </c>
      <c r="G19" s="101">
        <v>379.31375463878936</v>
      </c>
      <c r="H19" s="101">
        <v>204.34434195525583</v>
      </c>
      <c r="I19" s="101">
        <v>-7.4993514147111391</v>
      </c>
      <c r="J19" s="101">
        <v>9619.8003289412518</v>
      </c>
      <c r="L19" s="96" t="s">
        <v>128</v>
      </c>
      <c r="M19" s="101">
        <v>18156.280280028353</v>
      </c>
      <c r="N19" s="101">
        <v>12261.467725363502</v>
      </c>
      <c r="O19" s="101">
        <v>3068.2257921580513</v>
      </c>
      <c r="P19" s="101">
        <v>-385.18238503168232</v>
      </c>
      <c r="Q19" s="101">
        <v>912.78990081652933</v>
      </c>
      <c r="R19" s="101">
        <v>973.56701771872599</v>
      </c>
      <c r="S19" s="101">
        <v>0</v>
      </c>
      <c r="T19" s="101">
        <v>34987.148331053482</v>
      </c>
      <c r="W19" s="174"/>
      <c r="AF19" s="174"/>
    </row>
    <row r="20" spans="2:32" ht="13.5" customHeight="1" x14ac:dyDescent="0.5">
      <c r="B20" s="212"/>
      <c r="C20" s="73"/>
      <c r="D20" s="73"/>
      <c r="E20" s="73"/>
      <c r="F20" s="73"/>
      <c r="G20" s="73"/>
      <c r="H20" s="73"/>
      <c r="I20" s="73"/>
      <c r="J20" s="73"/>
      <c r="L20" s="212"/>
      <c r="M20" s="213"/>
      <c r="N20" s="213"/>
      <c r="O20" s="213"/>
      <c r="P20" s="213"/>
      <c r="Q20" s="213"/>
      <c r="R20" s="213"/>
      <c r="S20" s="213"/>
      <c r="T20" s="213"/>
      <c r="W20" s="174"/>
      <c r="AF20" s="174"/>
    </row>
    <row r="21" spans="2:32" s="183" customFormat="1" ht="15" customHeight="1" x14ac:dyDescent="0.5">
      <c r="B21" s="106" t="s">
        <v>153</v>
      </c>
      <c r="C21" s="169">
        <v>89554.587615087745</v>
      </c>
      <c r="D21" s="169">
        <v>118573.69322819823</v>
      </c>
      <c r="E21" s="169">
        <v>42541.751264485196</v>
      </c>
      <c r="F21" s="169">
        <v>13336.168397935713</v>
      </c>
      <c r="G21" s="169">
        <v>23649.821104449959</v>
      </c>
      <c r="H21" s="169">
        <v>15033.552302052853</v>
      </c>
      <c r="I21" s="169">
        <v>-10053.384946330614</v>
      </c>
      <c r="J21" s="169">
        <v>292636.18896587909</v>
      </c>
      <c r="L21" s="106" t="s">
        <v>153</v>
      </c>
      <c r="M21" s="169">
        <v>89554.587615087745</v>
      </c>
      <c r="N21" s="169">
        <v>118573.69322819823</v>
      </c>
      <c r="O21" s="169">
        <v>42541.751264485196</v>
      </c>
      <c r="P21" s="169">
        <v>13336.168397935713</v>
      </c>
      <c r="Q21" s="169">
        <v>23649.821104449959</v>
      </c>
      <c r="R21" s="169">
        <v>15033.552302052853</v>
      </c>
      <c r="S21" s="169">
        <v>-10053.384946330614</v>
      </c>
      <c r="T21" s="169">
        <v>292636.18896587909</v>
      </c>
      <c r="W21" s="184"/>
      <c r="AF21" s="184"/>
    </row>
    <row r="22" spans="2:32" ht="15" customHeight="1" x14ac:dyDescent="0.5">
      <c r="B22" s="96" t="s">
        <v>211</v>
      </c>
      <c r="C22" s="210">
        <v>12538.023833951194</v>
      </c>
      <c r="D22" s="210">
        <v>890.98583753301398</v>
      </c>
      <c r="E22" s="210">
        <v>0</v>
      </c>
      <c r="F22" s="210">
        <v>88.765522079503</v>
      </c>
      <c r="G22" s="210">
        <v>0</v>
      </c>
      <c r="H22" s="210">
        <v>0</v>
      </c>
      <c r="I22" s="210">
        <v>0</v>
      </c>
      <c r="J22" s="210">
        <v>13517.775193563712</v>
      </c>
      <c r="L22" s="96" t="s">
        <v>211</v>
      </c>
      <c r="M22" s="101">
        <v>12538.023833951194</v>
      </c>
      <c r="N22" s="101">
        <v>890.98583753301398</v>
      </c>
      <c r="O22" s="101">
        <v>0</v>
      </c>
      <c r="P22" s="101">
        <v>88.765522079503</v>
      </c>
      <c r="Q22" s="101">
        <v>0</v>
      </c>
      <c r="R22" s="101">
        <v>0</v>
      </c>
      <c r="S22" s="101">
        <v>0</v>
      </c>
      <c r="T22" s="101">
        <v>13517.775193563712</v>
      </c>
      <c r="W22" s="174"/>
      <c r="AF22" s="174"/>
    </row>
    <row r="23" spans="2:32" ht="15" customHeight="1" x14ac:dyDescent="0.5">
      <c r="B23" s="96" t="s">
        <v>163</v>
      </c>
      <c r="C23" s="101">
        <v>105375.69745834215</v>
      </c>
      <c r="D23" s="101">
        <v>38696.970731546266</v>
      </c>
      <c r="E23" s="101">
        <v>11819.330219697</v>
      </c>
      <c r="F23" s="101">
        <v>2098.2674747842038</v>
      </c>
      <c r="G23" s="101">
        <v>6047.3408864935072</v>
      </c>
      <c r="H23" s="101">
        <v>5346.720900255762</v>
      </c>
      <c r="I23" s="101">
        <v>-50652.343239109847</v>
      </c>
      <c r="J23" s="101">
        <v>118731.98443200902</v>
      </c>
      <c r="L23" s="96" t="s">
        <v>163</v>
      </c>
      <c r="M23" s="101">
        <v>105375.69745834215</v>
      </c>
      <c r="N23" s="101">
        <v>38696.970731546266</v>
      </c>
      <c r="O23" s="101">
        <v>11819.330219697</v>
      </c>
      <c r="P23" s="101">
        <v>2098.2674747842038</v>
      </c>
      <c r="Q23" s="101">
        <v>6047.3408864935072</v>
      </c>
      <c r="R23" s="101">
        <v>5346.720900255762</v>
      </c>
      <c r="S23" s="101">
        <v>-50652.343239109847</v>
      </c>
      <c r="T23" s="101">
        <v>118731.98443200902</v>
      </c>
      <c r="W23" s="174"/>
      <c r="AF23" s="174"/>
    </row>
    <row r="24" spans="2:32" ht="15" customHeight="1" thickBot="1" x14ac:dyDescent="0.55000000000000004">
      <c r="B24" s="301" t="s">
        <v>212</v>
      </c>
      <c r="C24" s="276">
        <v>9489.6394730000011</v>
      </c>
      <c r="D24" s="276">
        <v>2580.0512100000001</v>
      </c>
      <c r="E24" s="276">
        <v>1214.6213149999999</v>
      </c>
      <c r="F24" s="276">
        <v>604.32172400000002</v>
      </c>
      <c r="G24" s="276">
        <v>1183.7163740000001</v>
      </c>
      <c r="H24" s="276">
        <v>1182.7393664000008</v>
      </c>
      <c r="I24" s="276">
        <v>0</v>
      </c>
      <c r="J24" s="276">
        <v>16255.089462400003</v>
      </c>
      <c r="L24" s="301" t="s">
        <v>212</v>
      </c>
      <c r="M24" s="279">
        <v>9489.6394730000011</v>
      </c>
      <c r="N24" s="279">
        <v>2580.0512100000001</v>
      </c>
      <c r="O24" s="279">
        <v>1214.6213149999999</v>
      </c>
      <c r="P24" s="279">
        <v>604.32172400000002</v>
      </c>
      <c r="Q24" s="279">
        <v>1183.7163740000001</v>
      </c>
      <c r="R24" s="279">
        <v>1182.7393664000008</v>
      </c>
      <c r="S24" s="279">
        <v>0</v>
      </c>
      <c r="T24" s="279">
        <v>16255.089462400003</v>
      </c>
      <c r="W24" s="174"/>
      <c r="AF24" s="174"/>
    </row>
    <row r="25" spans="2:32" ht="5.25" customHeight="1" x14ac:dyDescent="0.5">
      <c r="B25" s="73"/>
      <c r="C25" s="73"/>
      <c r="D25" s="73"/>
      <c r="E25" s="73"/>
      <c r="F25" s="73"/>
      <c r="G25" s="73"/>
      <c r="H25" s="73"/>
      <c r="I25" s="73"/>
      <c r="J25" s="73"/>
      <c r="L25" s="73"/>
      <c r="M25" s="73"/>
      <c r="N25" s="73"/>
      <c r="O25" s="73"/>
      <c r="P25" s="73"/>
      <c r="Q25" s="73"/>
      <c r="R25" s="73"/>
      <c r="S25" s="73"/>
      <c r="T25" s="73"/>
      <c r="W25" s="174"/>
      <c r="AF25" s="174"/>
    </row>
    <row r="26" spans="2:32" ht="16.5" customHeight="1" x14ac:dyDescent="0.5">
      <c r="B26" s="366" t="s">
        <v>201</v>
      </c>
      <c r="C26" s="366"/>
      <c r="D26" s="366"/>
      <c r="E26" s="366"/>
      <c r="F26" s="366"/>
      <c r="G26" s="366"/>
      <c r="H26" s="366"/>
      <c r="I26" s="366"/>
      <c r="J26" s="366"/>
      <c r="L26" s="366" t="s">
        <v>203</v>
      </c>
      <c r="M26" s="366"/>
      <c r="N26" s="366"/>
      <c r="O26" s="366"/>
      <c r="P26" s="366"/>
      <c r="Q26" s="366"/>
      <c r="R26" s="366"/>
      <c r="S26" s="366"/>
      <c r="T26" s="366"/>
      <c r="W26" s="174"/>
      <c r="AF26" s="174"/>
    </row>
    <row r="27" spans="2:32" ht="21" customHeight="1" x14ac:dyDescent="0.5">
      <c r="B27" s="43" t="s">
        <v>202</v>
      </c>
      <c r="C27" s="315"/>
      <c r="D27" s="315"/>
      <c r="E27" s="315"/>
      <c r="F27" s="315"/>
      <c r="G27" s="315"/>
      <c r="H27" s="315"/>
      <c r="I27" s="315"/>
      <c r="J27" s="315"/>
      <c r="L27" s="300" t="s">
        <v>202</v>
      </c>
      <c r="M27" s="310"/>
      <c r="N27" s="310"/>
      <c r="O27" s="310"/>
      <c r="P27" s="310"/>
      <c r="Q27" s="310"/>
      <c r="R27" s="310"/>
      <c r="S27" s="310"/>
      <c r="T27" s="310"/>
      <c r="W27" s="174"/>
      <c r="AF27" s="174"/>
    </row>
    <row r="28" spans="2:32" ht="21.65" customHeight="1" x14ac:dyDescent="0.5">
      <c r="M28" s="196"/>
      <c r="N28" s="196"/>
      <c r="O28" s="196"/>
      <c r="P28" s="196"/>
      <c r="Q28" s="196"/>
      <c r="R28" s="196"/>
      <c r="S28" s="196"/>
      <c r="T28" s="196"/>
      <c r="W28" s="174"/>
      <c r="AF28" s="174"/>
    </row>
    <row r="29" spans="2:32" ht="13" customHeight="1" x14ac:dyDescent="0.5">
      <c r="B29" s="365"/>
      <c r="C29" s="365"/>
      <c r="D29" s="365"/>
      <c r="E29" s="365"/>
      <c r="F29" s="365"/>
      <c r="G29" s="365"/>
      <c r="H29" s="365"/>
      <c r="I29" s="365"/>
      <c r="J29" s="365"/>
      <c r="M29" s="196"/>
      <c r="N29" s="196"/>
      <c r="O29" s="196"/>
      <c r="P29" s="196"/>
      <c r="Q29" s="196"/>
      <c r="R29" s="196"/>
      <c r="S29" s="196"/>
      <c r="T29" s="196"/>
      <c r="W29" s="174"/>
      <c r="AF29" s="174"/>
    </row>
    <row r="30" spans="2:32" ht="29.25" customHeight="1" x14ac:dyDescent="0.5">
      <c r="B30" s="365"/>
      <c r="C30" s="365"/>
      <c r="D30" s="365"/>
      <c r="E30" s="365"/>
      <c r="F30" s="365"/>
      <c r="G30" s="365"/>
      <c r="H30" s="365"/>
      <c r="I30" s="365"/>
      <c r="J30" s="365"/>
      <c r="M30" s="56"/>
      <c r="N30" s="56"/>
      <c r="O30" s="56"/>
      <c r="P30" s="56"/>
      <c r="Q30" s="56"/>
      <c r="R30" s="56"/>
      <c r="S30" s="56"/>
      <c r="T30" s="56"/>
      <c r="W30" s="174"/>
      <c r="AF30" s="174"/>
    </row>
    <row r="31" spans="2:32" ht="23" x14ac:dyDescent="0.5">
      <c r="W31" s="174"/>
      <c r="AF31" s="174"/>
    </row>
    <row r="32" spans="2:32" ht="23" x14ac:dyDescent="0.5">
      <c r="C32" s="50"/>
      <c r="D32" s="50"/>
      <c r="E32" s="50"/>
      <c r="F32" s="50"/>
      <c r="G32" s="50"/>
      <c r="H32" s="197"/>
      <c r="I32" s="50"/>
      <c r="J32" s="50"/>
      <c r="M32" s="50"/>
      <c r="N32" s="50"/>
      <c r="O32" s="50"/>
      <c r="P32" s="50"/>
      <c r="Q32" s="50"/>
      <c r="R32" s="50"/>
      <c r="S32" s="50"/>
      <c r="T32" s="50"/>
      <c r="W32" s="174"/>
      <c r="AF32" s="174"/>
    </row>
    <row r="33" spans="2:38" ht="23" hidden="1" x14ac:dyDescent="0.5">
      <c r="W33" s="174"/>
      <c r="AF33" s="174"/>
    </row>
    <row r="34" spans="2:38" ht="23" hidden="1" x14ac:dyDescent="0.5">
      <c r="B34" s="361" t="s">
        <v>59</v>
      </c>
      <c r="C34" s="361"/>
      <c r="D34" s="361"/>
      <c r="E34" s="361"/>
      <c r="F34" s="361"/>
      <c r="G34" s="361"/>
      <c r="H34" s="361"/>
      <c r="I34" s="361"/>
      <c r="J34" s="361"/>
      <c r="L34" s="361" t="s">
        <v>60</v>
      </c>
      <c r="M34" s="361"/>
      <c r="N34" s="361"/>
      <c r="O34" s="361"/>
      <c r="P34" s="361"/>
      <c r="Q34" s="361"/>
      <c r="R34" s="361"/>
      <c r="S34" s="361"/>
      <c r="T34" s="361"/>
      <c r="W34" s="174"/>
      <c r="AF34" s="174"/>
    </row>
    <row r="35" spans="2:38" ht="10.5" hidden="1" customHeight="1" x14ac:dyDescent="0.5">
      <c r="B35" s="175"/>
      <c r="C35" s="175"/>
      <c r="D35" s="175"/>
      <c r="E35" s="175"/>
      <c r="F35" s="175"/>
      <c r="G35" s="175"/>
      <c r="H35" s="175"/>
      <c r="I35" s="175"/>
      <c r="J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2:38" ht="15.75" hidden="1" customHeight="1" x14ac:dyDescent="0.35">
      <c r="C36" s="358" t="s">
        <v>37</v>
      </c>
      <c r="D36" s="358"/>
      <c r="E36" s="358"/>
      <c r="F36" s="358"/>
      <c r="G36" s="358"/>
      <c r="H36" s="359" t="s">
        <v>61</v>
      </c>
      <c r="I36" s="176"/>
      <c r="J36" s="176"/>
      <c r="M36" s="358" t="s">
        <v>37</v>
      </c>
      <c r="N36" s="358"/>
      <c r="O36" s="358"/>
      <c r="P36" s="358"/>
      <c r="Q36" s="358"/>
      <c r="R36" s="360" t="s">
        <v>61</v>
      </c>
    </row>
    <row r="37" spans="2:38" ht="15.5" hidden="1" x14ac:dyDescent="0.3">
      <c r="C37" s="177" t="s">
        <v>38</v>
      </c>
      <c r="D37" s="177" t="s">
        <v>62</v>
      </c>
      <c r="E37" s="177" t="s">
        <v>39</v>
      </c>
      <c r="F37" s="177" t="s">
        <v>40</v>
      </c>
      <c r="G37" s="177" t="s">
        <v>41</v>
      </c>
      <c r="H37" s="359"/>
      <c r="I37" s="177" t="s">
        <v>42</v>
      </c>
      <c r="J37" s="177" t="s">
        <v>43</v>
      </c>
      <c r="M37" s="172" t="s">
        <v>38</v>
      </c>
      <c r="N37" s="172" t="s">
        <v>62</v>
      </c>
      <c r="O37" s="172" t="s">
        <v>39</v>
      </c>
      <c r="P37" s="172" t="s">
        <v>40</v>
      </c>
      <c r="Q37" s="172" t="s">
        <v>41</v>
      </c>
      <c r="R37" s="360"/>
      <c r="S37" s="172" t="s">
        <v>42</v>
      </c>
      <c r="T37" s="172" t="s">
        <v>43</v>
      </c>
    </row>
    <row r="38" spans="2:38" ht="15.5" hidden="1" x14ac:dyDescent="0.35">
      <c r="B38" s="178"/>
      <c r="L38" s="178"/>
    </row>
    <row r="39" spans="2:38" hidden="1" x14ac:dyDescent="0.3">
      <c r="B39" s="179" t="s">
        <v>44</v>
      </c>
      <c r="C39" s="180">
        <v>342.37406921081526</v>
      </c>
      <c r="D39" s="180">
        <v>117.2386534434</v>
      </c>
      <c r="E39" s="180">
        <v>66.287620715100005</v>
      </c>
      <c r="F39" s="180">
        <v>34.212148208112801</v>
      </c>
      <c r="G39" s="180">
        <v>34.058937942426198</v>
      </c>
      <c r="H39" s="180"/>
      <c r="I39" s="180"/>
      <c r="J39" s="180">
        <v>594.1714295198542</v>
      </c>
      <c r="L39" s="179" t="s">
        <v>44</v>
      </c>
      <c r="M39" s="180">
        <v>963.75108959230977</v>
      </c>
      <c r="N39" s="180">
        <v>333.97235937720006</v>
      </c>
      <c r="O39" s="180">
        <v>197.71208651910001</v>
      </c>
      <c r="P39" s="180">
        <v>90.350023702635411</v>
      </c>
      <c r="Q39" s="180">
        <v>100.24300187520001</v>
      </c>
      <c r="R39" s="180"/>
      <c r="S39" s="180"/>
      <c r="T39" s="180">
        <v>1686.028561066445</v>
      </c>
    </row>
    <row r="40" spans="2:38" ht="9.75" hidden="1" customHeight="1" x14ac:dyDescent="0.35">
      <c r="B40" s="181"/>
      <c r="L40" s="178"/>
    </row>
    <row r="41" spans="2:38" s="183" customFormat="1" hidden="1" x14ac:dyDescent="0.3">
      <c r="B41" s="179" t="s">
        <v>45</v>
      </c>
      <c r="C41" s="187">
        <v>20110.712161385185</v>
      </c>
      <c r="D41" s="187">
        <v>16834.017695646988</v>
      </c>
      <c r="E41" s="187">
        <v>3486.775294400798</v>
      </c>
      <c r="F41" s="187">
        <v>2278.6246500035318</v>
      </c>
      <c r="G41" s="187">
        <v>2775.4514001146622</v>
      </c>
      <c r="H41" s="187">
        <v>2888.5538631502313</v>
      </c>
      <c r="I41" s="187">
        <v>-427.69608859308761</v>
      </c>
      <c r="J41" s="187">
        <v>47946.438976108315</v>
      </c>
      <c r="L41" s="179" t="s">
        <v>45</v>
      </c>
      <c r="M41" s="182">
        <v>55601.031604674194</v>
      </c>
      <c r="N41" s="182">
        <v>47450.855485364569</v>
      </c>
      <c r="O41" s="182">
        <v>10670.611439423161</v>
      </c>
      <c r="P41" s="182">
        <v>5337.6913321348802</v>
      </c>
      <c r="Q41" s="182">
        <v>8208.2767796380867</v>
      </c>
      <c r="R41" s="182">
        <v>8136.7840227506103</v>
      </c>
      <c r="S41" s="182">
        <v>-1176.75463459198</v>
      </c>
      <c r="T41" s="182">
        <v>134228.49602939351</v>
      </c>
      <c r="V41" s="198">
        <v>865.31635983329033</v>
      </c>
      <c r="W41" s="198">
        <v>-544.28692982350185</v>
      </c>
      <c r="X41" s="198">
        <v>-153.88452770052481</v>
      </c>
      <c r="Y41" s="198">
        <v>-707.41582023321871</v>
      </c>
      <c r="Z41" s="198">
        <v>-348.10464411850717</v>
      </c>
      <c r="AA41" s="198">
        <v>-284.88365080779249</v>
      </c>
      <c r="AB41" s="198">
        <v>-18.18235534328619</v>
      </c>
      <c r="AC41" s="198">
        <v>-1191.4415681935207</v>
      </c>
      <c r="AD41" s="198"/>
      <c r="AE41" s="198">
        <v>-19245.395801551887</v>
      </c>
      <c r="AF41" s="198">
        <v>-17378.30462547049</v>
      </c>
      <c r="AG41" s="198">
        <v>-3640.6598221013228</v>
      </c>
      <c r="AH41" s="198">
        <v>-2986.0404702367505</v>
      </c>
      <c r="AI41" s="198">
        <v>-3123.5560442331698</v>
      </c>
      <c r="AJ41" s="198">
        <v>-3173.4375139580234</v>
      </c>
      <c r="AK41" s="198">
        <v>409.51373324980136</v>
      </c>
      <c r="AL41" s="198">
        <v>-49137.88054430185</v>
      </c>
    </row>
    <row r="42" spans="2:38" hidden="1" x14ac:dyDescent="0.3">
      <c r="B42" s="185" t="s">
        <v>46</v>
      </c>
      <c r="C42" s="164">
        <v>-277.78163967000012</v>
      </c>
      <c r="D42" s="164">
        <v>0</v>
      </c>
      <c r="E42" s="164">
        <v>-38.180754784800001</v>
      </c>
      <c r="F42" s="164">
        <v>0</v>
      </c>
      <c r="G42" s="164">
        <v>-1.7062317725595348</v>
      </c>
      <c r="H42" s="164">
        <v>-110.02746236572793</v>
      </c>
      <c r="I42" s="164">
        <v>427.69608859308761</v>
      </c>
      <c r="J42" s="164">
        <v>3.637978807091713E-14</v>
      </c>
      <c r="L42" s="185" t="s">
        <v>46</v>
      </c>
      <c r="M42" s="186">
        <v>-766.86637467000003</v>
      </c>
      <c r="N42" s="186">
        <v>0</v>
      </c>
      <c r="O42" s="186">
        <v>-82.164084129207495</v>
      </c>
      <c r="P42" s="186">
        <v>0</v>
      </c>
      <c r="Q42" s="186">
        <v>-5.139335308969283</v>
      </c>
      <c r="R42" s="186">
        <v>-322.58484048380296</v>
      </c>
      <c r="S42" s="186">
        <v>1176.75463459198</v>
      </c>
      <c r="T42" s="186">
        <v>1.3096723705530166E-13</v>
      </c>
      <c r="V42" s="199">
        <v>-13.988767130000213</v>
      </c>
      <c r="W42" s="199">
        <v>0</v>
      </c>
      <c r="X42" s="199">
        <v>-38.232295550700009</v>
      </c>
      <c r="Y42" s="199">
        <v>0</v>
      </c>
      <c r="Z42" s="199">
        <v>4.7341581338128824E-2</v>
      </c>
      <c r="AA42" s="199">
        <v>33.991365756076135</v>
      </c>
      <c r="AB42" s="199">
        <v>18.18235534328619</v>
      </c>
      <c r="AC42" s="199">
        <v>1.964508555829525E-13</v>
      </c>
      <c r="AD42" s="199"/>
      <c r="AE42" s="199">
        <v>263.79287253999985</v>
      </c>
      <c r="AF42" s="199">
        <v>0</v>
      </c>
      <c r="AG42" s="199">
        <v>-5.1540765900014662E-2</v>
      </c>
      <c r="AH42" s="199">
        <v>0</v>
      </c>
      <c r="AI42" s="199">
        <v>1.7535733538976634</v>
      </c>
      <c r="AJ42" s="199">
        <v>144.01882812180406</v>
      </c>
      <c r="AK42" s="199">
        <v>-409.51373324980136</v>
      </c>
      <c r="AL42" s="199">
        <v>1.6007106751203536E-13</v>
      </c>
    </row>
    <row r="43" spans="2:38" s="183" customFormat="1" ht="21.75" hidden="1" customHeight="1" x14ac:dyDescent="0.3">
      <c r="B43" s="179" t="s">
        <v>47</v>
      </c>
      <c r="C43" s="187">
        <v>19832.930521715185</v>
      </c>
      <c r="D43" s="187">
        <v>16834.017695646988</v>
      </c>
      <c r="E43" s="187">
        <v>3448.5945396159991</v>
      </c>
      <c r="F43" s="187">
        <v>2278.6246500035318</v>
      </c>
      <c r="G43" s="187">
        <v>2773.7451683421023</v>
      </c>
      <c r="H43" s="187">
        <v>2778.5264007845035</v>
      </c>
      <c r="I43" s="187">
        <v>0</v>
      </c>
      <c r="J43" s="187">
        <v>47946.438976108315</v>
      </c>
      <c r="L43" s="179" t="s">
        <v>47</v>
      </c>
      <c r="M43" s="182">
        <v>54834.16523000419</v>
      </c>
      <c r="N43" s="182">
        <v>47450.855485364569</v>
      </c>
      <c r="O43" s="182">
        <v>10588.447355293954</v>
      </c>
      <c r="P43" s="182">
        <v>5337.6913321348802</v>
      </c>
      <c r="Q43" s="182">
        <v>8203.1374443291188</v>
      </c>
      <c r="R43" s="182">
        <v>7814.1991822668069</v>
      </c>
      <c r="S43" s="182">
        <v>0</v>
      </c>
      <c r="T43" s="182">
        <v>134228.49602939351</v>
      </c>
      <c r="V43" s="198">
        <v>851.32759270328825</v>
      </c>
      <c r="W43" s="198">
        <v>-544.28692982350185</v>
      </c>
      <c r="X43" s="198">
        <v>-192.1168232512241</v>
      </c>
      <c r="Y43" s="198">
        <v>-707.41582023321871</v>
      </c>
      <c r="Z43" s="198">
        <v>-348.05730253716956</v>
      </c>
      <c r="AA43" s="198">
        <v>-250.8922850517165</v>
      </c>
      <c r="AB43" s="198">
        <v>0</v>
      </c>
      <c r="AC43" s="198">
        <v>-1191.4415681935207</v>
      </c>
      <c r="AD43" s="198"/>
      <c r="AE43" s="198">
        <v>-18981.602929011904</v>
      </c>
      <c r="AF43" s="198">
        <v>-17378.30462547049</v>
      </c>
      <c r="AG43" s="198">
        <v>-3640.7113628672232</v>
      </c>
      <c r="AH43" s="198">
        <v>-2986.0404702367505</v>
      </c>
      <c r="AI43" s="198">
        <v>-3121.8024708792709</v>
      </c>
      <c r="AJ43" s="198">
        <v>-3029.41868583622</v>
      </c>
      <c r="AK43" s="198">
        <v>0</v>
      </c>
      <c r="AL43" s="198">
        <v>-49137.88054430185</v>
      </c>
    </row>
    <row r="44" spans="2:38" hidden="1" x14ac:dyDescent="0.3">
      <c r="B44" s="185" t="s">
        <v>19</v>
      </c>
      <c r="C44" s="164">
        <v>4536.4623541880401</v>
      </c>
      <c r="D44" s="164">
        <v>1700.0351119831889</v>
      </c>
      <c r="E44" s="164">
        <v>409.30222826860262</v>
      </c>
      <c r="F44" s="164">
        <v>151.01971679905677</v>
      </c>
      <c r="G44" s="164">
        <v>259.39635273059884</v>
      </c>
      <c r="H44" s="164">
        <v>-248.53429900336121</v>
      </c>
      <c r="I44" s="164">
        <v>0</v>
      </c>
      <c r="J44" s="164">
        <v>6807.6814649661255</v>
      </c>
      <c r="L44" s="185" t="s">
        <v>19</v>
      </c>
      <c r="M44" s="186">
        <v>12146.616077339992</v>
      </c>
      <c r="N44" s="186">
        <v>5212.3955071115488</v>
      </c>
      <c r="O44" s="186">
        <v>1364.0333384735989</v>
      </c>
      <c r="P44" s="186">
        <v>284.31036426769953</v>
      </c>
      <c r="Q44" s="186">
        <v>663.78562228767953</v>
      </c>
      <c r="R44" s="186">
        <v>-619.55441420015507</v>
      </c>
      <c r="S44" s="186">
        <v>0</v>
      </c>
      <c r="T44" s="186">
        <v>19051.586495280364</v>
      </c>
      <c r="V44" s="199">
        <v>717.21326428151315</v>
      </c>
      <c r="W44" s="199">
        <v>122.14389129216465</v>
      </c>
      <c r="X44" s="199">
        <v>-288.98127625455362</v>
      </c>
      <c r="Y44" s="199">
        <v>-189.92706835990919</v>
      </c>
      <c r="Z44" s="199">
        <v>-4.1570104027262005</v>
      </c>
      <c r="AA44" s="199">
        <v>142.04375581003919</v>
      </c>
      <c r="AB44" s="199">
        <v>0</v>
      </c>
      <c r="AC44" s="199">
        <v>498.33555636652909</v>
      </c>
      <c r="AD44" s="199"/>
      <c r="AE44" s="199">
        <v>-3819.2490899065269</v>
      </c>
      <c r="AF44" s="199">
        <v>-1577.8912206910236</v>
      </c>
      <c r="AG44" s="199">
        <v>-698.28350452315613</v>
      </c>
      <c r="AH44" s="199">
        <v>-340.94678515896595</v>
      </c>
      <c r="AI44" s="199">
        <v>-263.55336313332509</v>
      </c>
      <c r="AJ44" s="199">
        <v>390.5780548134004</v>
      </c>
      <c r="AK44" s="199">
        <v>0</v>
      </c>
      <c r="AL44" s="199">
        <v>-6309.3459085995964</v>
      </c>
    </row>
    <row r="45" spans="2:38" s="183" customFormat="1" ht="25" hidden="1" customHeight="1" x14ac:dyDescent="0.3">
      <c r="B45" s="200" t="s">
        <v>21</v>
      </c>
      <c r="C45" s="187">
        <v>5279.1269568780435</v>
      </c>
      <c r="D45" s="187">
        <v>2284.0110050210587</v>
      </c>
      <c r="E45" s="187">
        <v>679.88001402700388</v>
      </c>
      <c r="F45" s="187">
        <v>344.6997589768792</v>
      </c>
      <c r="G45" s="187">
        <v>511.60473895588677</v>
      </c>
      <c r="H45" s="187">
        <v>98.671338642710822</v>
      </c>
      <c r="I45" s="187">
        <v>0</v>
      </c>
      <c r="J45" s="187">
        <v>9197.9938125015833</v>
      </c>
      <c r="L45" s="200" t="s">
        <v>21</v>
      </c>
      <c r="M45" s="182">
        <v>14436.633750199995</v>
      </c>
      <c r="N45" s="182">
        <v>7105.0462841277276</v>
      </c>
      <c r="O45" s="182">
        <v>2236.0459708486842</v>
      </c>
      <c r="P45" s="182">
        <v>819.87647766773375</v>
      </c>
      <c r="Q45" s="182">
        <v>1442.9937142906424</v>
      </c>
      <c r="R45" s="182">
        <v>238.13573962380391</v>
      </c>
      <c r="S45" s="182">
        <v>0</v>
      </c>
      <c r="T45" s="182">
        <v>26278.731936758588</v>
      </c>
      <c r="V45" s="198">
        <v>860.98032180498558</v>
      </c>
      <c r="W45" s="198">
        <v>-86.892441227287236</v>
      </c>
      <c r="X45" s="198">
        <v>-317.90282280555584</v>
      </c>
      <c r="Y45" s="198">
        <v>-225.94605341386244</v>
      </c>
      <c r="Z45" s="198">
        <v>-97.400681305973762</v>
      </c>
      <c r="AA45" s="198">
        <v>-61.64643334020991</v>
      </c>
      <c r="AB45" s="198">
        <v>0</v>
      </c>
      <c r="AC45" s="198">
        <v>71.191889712103148</v>
      </c>
      <c r="AD45" s="198"/>
      <c r="AE45" s="198">
        <v>-4418.1466350730589</v>
      </c>
      <c r="AF45" s="198">
        <v>-2370.9034462483469</v>
      </c>
      <c r="AG45" s="198">
        <v>-997.7828368325595</v>
      </c>
      <c r="AH45" s="198">
        <v>-570.64581239074164</v>
      </c>
      <c r="AI45" s="198">
        <v>-609.00542026186076</v>
      </c>
      <c r="AJ45" s="198">
        <v>-160.31777198292073</v>
      </c>
      <c r="AK45" s="198">
        <v>0</v>
      </c>
      <c r="AL45" s="198">
        <v>-9126.8019227894838</v>
      </c>
    </row>
    <row r="46" spans="2:38" s="191" customFormat="1" ht="17.25" hidden="1" customHeight="1" x14ac:dyDescent="0.3">
      <c r="B46" s="190" t="s">
        <v>48</v>
      </c>
      <c r="C46" s="201">
        <v>0.26617987448188246</v>
      </c>
      <c r="D46" s="201">
        <v>0.13567830605356129</v>
      </c>
      <c r="E46" s="201">
        <v>0.19714698443578366</v>
      </c>
      <c r="F46" s="201">
        <v>0.15127535769278408</v>
      </c>
      <c r="G46" s="201">
        <v>0.18444547278352846</v>
      </c>
      <c r="H46" s="201">
        <v>3.551211124531746E-2</v>
      </c>
      <c r="I46" s="201">
        <v>0</v>
      </c>
      <c r="J46" s="201">
        <v>0.19183893546473679</v>
      </c>
      <c r="L46" s="190" t="s">
        <v>48</v>
      </c>
      <c r="M46" s="201">
        <v>0.26327808018312915</v>
      </c>
      <c r="N46" s="201">
        <v>0.14973484063567963</v>
      </c>
      <c r="O46" s="201">
        <v>0.21117788999826476</v>
      </c>
      <c r="P46" s="201">
        <v>0.15360132811198232</v>
      </c>
      <c r="Q46" s="201">
        <v>0.17590753831489112</v>
      </c>
      <c r="R46" s="201">
        <v>3.0474746556783255E-2</v>
      </c>
      <c r="S46" s="201">
        <v>0</v>
      </c>
      <c r="T46" s="201">
        <v>0.19577610354066724</v>
      </c>
      <c r="V46" s="191">
        <v>3.3420467829230027E-2</v>
      </c>
      <c r="W46" s="191">
        <v>-7.5062055032815156E-4</v>
      </c>
      <c r="X46" s="191">
        <v>-7.6915619650127998E-2</v>
      </c>
      <c r="Y46" s="191">
        <v>-3.9829156153773942E-2</v>
      </c>
      <c r="Z46" s="191">
        <v>-1.0635870748860715E-2</v>
      </c>
      <c r="AA46" s="191">
        <v>-1.7408197437160912E-2</v>
      </c>
      <c r="AB46" s="191">
        <v>0</v>
      </c>
      <c r="AC46" s="191">
        <v>6.1003195193274629E-3</v>
      </c>
      <c r="AE46" s="191">
        <v>7.8478265189589891E-3</v>
      </c>
      <c r="AF46" s="191">
        <v>3.5668243575798786E-3</v>
      </c>
      <c r="AG46" s="191">
        <v>-1.6089854478700982E-2</v>
      </c>
      <c r="AH46" s="191">
        <v>-1.3453824921934782E-2</v>
      </c>
      <c r="AI46" s="191">
        <v>-5.2853995652339947E-3</v>
      </c>
      <c r="AJ46" s="191">
        <v>-6.2706936139546796E-3</v>
      </c>
      <c r="AK46" s="191">
        <v>0</v>
      </c>
      <c r="AL46" s="191">
        <v>2.6898108346622984E-3</v>
      </c>
    </row>
    <row r="47" spans="2:38" hidden="1" x14ac:dyDescent="0.3">
      <c r="B47" s="185" t="s">
        <v>49</v>
      </c>
      <c r="C47" s="164">
        <v>5.4249312299999435</v>
      </c>
      <c r="D47" s="164">
        <v>1.7847270000056596E-3</v>
      </c>
      <c r="E47" s="164">
        <v>2.2559981848510007</v>
      </c>
      <c r="F47" s="164">
        <v>24.310954608891524</v>
      </c>
      <c r="G47" s="164">
        <v>3.4060554792164983</v>
      </c>
      <c r="H47" s="164">
        <v>4.880833656800001</v>
      </c>
      <c r="I47" s="164">
        <v>0</v>
      </c>
      <c r="J47" s="164">
        <v>40.280557886758935</v>
      </c>
      <c r="L47" s="185" t="s">
        <v>49</v>
      </c>
      <c r="M47" s="186">
        <v>70.896691539999949</v>
      </c>
      <c r="N47" s="186">
        <v>95.214542715868021</v>
      </c>
      <c r="O47" s="186">
        <v>6.2831084788380007</v>
      </c>
      <c r="P47" s="186">
        <v>95.160981521044434</v>
      </c>
      <c r="Q47" s="186">
        <v>23.3639784501175</v>
      </c>
      <c r="R47" s="186">
        <v>23.965186424810003</v>
      </c>
      <c r="S47" s="186">
        <v>0</v>
      </c>
      <c r="T47" s="186">
        <v>314.88448913067788</v>
      </c>
      <c r="V47" s="202">
        <v>171.44653122999986</v>
      </c>
      <c r="W47" s="202">
        <v>-197.28906514655995</v>
      </c>
      <c r="X47" s="202">
        <v>-17.979625554751998</v>
      </c>
      <c r="Y47" s="202">
        <v>-15.12766019535405</v>
      </c>
      <c r="Z47" s="202">
        <v>-83.270000569209003</v>
      </c>
      <c r="AA47" s="202">
        <v>-46.801644446217985</v>
      </c>
      <c r="AB47" s="202">
        <v>0</v>
      </c>
      <c r="AC47" s="202">
        <v>-189.02146468209324</v>
      </c>
      <c r="AD47" s="202"/>
      <c r="AE47" s="202">
        <v>166.02159999999989</v>
      </c>
      <c r="AF47" s="202">
        <v>-197.29084987355995</v>
      </c>
      <c r="AG47" s="202">
        <v>-20.235623739603</v>
      </c>
      <c r="AH47" s="202">
        <v>-39.438614804245574</v>
      </c>
      <c r="AI47" s="202">
        <v>-86.676056048425508</v>
      </c>
      <c r="AJ47" s="202">
        <v>-51.682478103017985</v>
      </c>
      <c r="AK47" s="202">
        <v>0</v>
      </c>
      <c r="AL47" s="202">
        <v>-229.30202256885224</v>
      </c>
    </row>
    <row r="48" spans="2:38" hidden="1" x14ac:dyDescent="0.3">
      <c r="B48" s="185" t="s">
        <v>50</v>
      </c>
      <c r="C48" s="164">
        <v>737.23967146000075</v>
      </c>
      <c r="D48" s="164">
        <v>583.97410831086893</v>
      </c>
      <c r="E48" s="164">
        <v>268.32178757355013</v>
      </c>
      <c r="F48" s="164">
        <v>169.36908756893104</v>
      </c>
      <c r="G48" s="164">
        <v>248.80233074607153</v>
      </c>
      <c r="H48" s="164">
        <v>342.32480398927191</v>
      </c>
      <c r="I48" s="164">
        <v>0</v>
      </c>
      <c r="J48" s="164">
        <v>2350.0317896486949</v>
      </c>
      <c r="L48" s="185" t="s">
        <v>50</v>
      </c>
      <c r="M48" s="186">
        <v>2219.1209813199998</v>
      </c>
      <c r="N48" s="186">
        <v>1797.4362343003113</v>
      </c>
      <c r="O48" s="186">
        <v>865.7295238962472</v>
      </c>
      <c r="P48" s="186">
        <v>440.40513187899001</v>
      </c>
      <c r="Q48" s="186">
        <v>755.84411355284556</v>
      </c>
      <c r="R48" s="186">
        <v>833.72496739914902</v>
      </c>
      <c r="S48" s="186">
        <v>0</v>
      </c>
      <c r="T48" s="186">
        <v>6912.260952347543</v>
      </c>
      <c r="V48" s="202">
        <v>-27.679473706534623</v>
      </c>
      <c r="W48" s="202">
        <v>-11.74726737289086</v>
      </c>
      <c r="X48" s="202">
        <v>-10.94192099625036</v>
      </c>
      <c r="Y48" s="202">
        <v>-20.891324858598892</v>
      </c>
      <c r="Z48" s="202">
        <v>-9.9736703340385304</v>
      </c>
      <c r="AA48" s="202">
        <v>-156.88854470403118</v>
      </c>
      <c r="AB48" s="202">
        <v>0</v>
      </c>
      <c r="AC48" s="202">
        <v>-238.12220197234501</v>
      </c>
      <c r="AD48" s="202"/>
      <c r="AE48" s="202">
        <v>-764.91914516653515</v>
      </c>
      <c r="AF48" s="202">
        <v>-595.72137568375956</v>
      </c>
      <c r="AG48" s="202">
        <v>-279.26370856980043</v>
      </c>
      <c r="AH48" s="202">
        <v>-190.2604124275299</v>
      </c>
      <c r="AI48" s="202">
        <v>-258.77600108011006</v>
      </c>
      <c r="AJ48" s="202">
        <v>-499.21334869330292</v>
      </c>
      <c r="AK48" s="202">
        <v>0</v>
      </c>
      <c r="AL48" s="202">
        <v>-2588.1539916210395</v>
      </c>
    </row>
    <row r="49" spans="2:38" hidden="1" x14ac:dyDescent="0.3">
      <c r="B49" s="185" t="s">
        <v>63</v>
      </c>
      <c r="C49" s="164">
        <v>451.72739911000002</v>
      </c>
      <c r="D49" s="164">
        <v>5.1730141405350007</v>
      </c>
      <c r="E49" s="164">
        <v>403.15797456559284</v>
      </c>
      <c r="F49" s="164">
        <v>12.949372943392962</v>
      </c>
      <c r="G49" s="164">
        <v>17.654584918465503</v>
      </c>
      <c r="H49" s="164">
        <v>19.452862647347004</v>
      </c>
      <c r="I49" s="164">
        <v>0</v>
      </c>
      <c r="J49" s="164">
        <v>910.11520832533347</v>
      </c>
      <c r="L49" s="185" t="s">
        <v>63</v>
      </c>
      <c r="M49" s="186">
        <v>1469.3076039699995</v>
      </c>
      <c r="N49" s="186">
        <v>16.948298960399999</v>
      </c>
      <c r="O49" s="186">
        <v>1718.8258926844967</v>
      </c>
      <c r="P49" s="186">
        <v>-4.3344815471400322</v>
      </c>
      <c r="Q49" s="186">
        <v>57.069844076374501</v>
      </c>
      <c r="R49" s="186">
        <v>45.868592019562001</v>
      </c>
      <c r="S49" s="186">
        <v>0</v>
      </c>
      <c r="T49" s="186">
        <v>3303.6857501636928</v>
      </c>
      <c r="V49" s="202">
        <v>-323.88357497999965</v>
      </c>
      <c r="W49" s="202">
        <v>-3.741421123068001</v>
      </c>
      <c r="X49" s="202">
        <v>15.971973065366967</v>
      </c>
      <c r="Y49" s="202">
        <v>-3.8457391752071395</v>
      </c>
      <c r="Z49" s="202">
        <v>-5.8713029663340066</v>
      </c>
      <c r="AA49" s="202">
        <v>-13.637595624654004</v>
      </c>
      <c r="AB49" s="202">
        <v>0</v>
      </c>
      <c r="AC49" s="202">
        <v>-335.00766080389576</v>
      </c>
      <c r="AD49" s="202"/>
      <c r="AE49" s="202">
        <v>-775.61097408999967</v>
      </c>
      <c r="AF49" s="202">
        <v>-8.9144352636030035</v>
      </c>
      <c r="AG49" s="202">
        <v>-387.18600150022598</v>
      </c>
      <c r="AH49" s="202">
        <v>-16.795112118600098</v>
      </c>
      <c r="AI49" s="202">
        <v>-23.525887884799509</v>
      </c>
      <c r="AJ49" s="202">
        <v>-33.090458272001001</v>
      </c>
      <c r="AK49" s="202">
        <v>0</v>
      </c>
      <c r="AL49" s="202">
        <v>-1245.1228691292295</v>
      </c>
    </row>
    <row r="50" spans="2:38" hidden="1" x14ac:dyDescent="0.3">
      <c r="B50" s="185" t="s">
        <v>52</v>
      </c>
      <c r="C50" s="164">
        <v>686.70772488744001</v>
      </c>
      <c r="D50" s="164">
        <v>174.56566897098884</v>
      </c>
      <c r="E50" s="164">
        <v>578.25588196550382</v>
      </c>
      <c r="F50" s="164">
        <v>37.03266004510602</v>
      </c>
      <c r="G50" s="164">
        <v>43.122907720556995</v>
      </c>
      <c r="H50" s="164">
        <v>16.344588095561996</v>
      </c>
      <c r="I50" s="164">
        <v>0</v>
      </c>
      <c r="J50" s="164">
        <v>1536.0294316851571</v>
      </c>
      <c r="L50" s="185" t="s">
        <v>52</v>
      </c>
      <c r="M50" s="186">
        <v>2766.5213054840974</v>
      </c>
      <c r="N50" s="186">
        <v>529.69466035563289</v>
      </c>
      <c r="O50" s="186">
        <v>2168.6816429244727</v>
      </c>
      <c r="P50" s="186">
        <v>94.364338824860013</v>
      </c>
      <c r="Q50" s="186">
        <v>119.19697704400899</v>
      </c>
      <c r="R50" s="186">
        <v>54.604314245889995</v>
      </c>
      <c r="S50" s="186">
        <v>0</v>
      </c>
      <c r="T50" s="186">
        <v>5733.0632388789618</v>
      </c>
      <c r="V50" s="202">
        <v>-631.29254016686082</v>
      </c>
      <c r="W50" s="202">
        <v>-8.382662882229198</v>
      </c>
      <c r="X50" s="202">
        <v>136.56111959516704</v>
      </c>
      <c r="Y50" s="202">
        <v>-11.255481208633967</v>
      </c>
      <c r="Z50" s="202">
        <v>-28.631832091355506</v>
      </c>
      <c r="AA50" s="202">
        <v>-29.705525003859002</v>
      </c>
      <c r="AB50" s="202">
        <v>0</v>
      </c>
      <c r="AC50" s="202">
        <v>-572.70692175777253</v>
      </c>
      <c r="AD50" s="202"/>
      <c r="AE50" s="202">
        <v>-1318.0002650543011</v>
      </c>
      <c r="AF50" s="202">
        <v>-182.94833185321806</v>
      </c>
      <c r="AG50" s="202">
        <v>-441.69476237033678</v>
      </c>
      <c r="AH50" s="202">
        <v>-48.288141253739994</v>
      </c>
      <c r="AI50" s="202">
        <v>-71.754739811912501</v>
      </c>
      <c r="AJ50" s="202">
        <v>-46.050113099420997</v>
      </c>
      <c r="AK50" s="202">
        <v>0</v>
      </c>
      <c r="AL50" s="202">
        <v>-2108.7363534429296</v>
      </c>
    </row>
    <row r="51" spans="2:38" hidden="1" x14ac:dyDescent="0.3">
      <c r="B51" s="185" t="s">
        <v>53</v>
      </c>
      <c r="C51" s="164">
        <v>-7.4612185564819953</v>
      </c>
      <c r="D51" s="164">
        <v>14.677100685390002</v>
      </c>
      <c r="E51" s="164">
        <v>0</v>
      </c>
      <c r="F51" s="164">
        <v>0</v>
      </c>
      <c r="G51" s="164">
        <v>0</v>
      </c>
      <c r="H51" s="164">
        <v>0</v>
      </c>
      <c r="I51" s="164">
        <v>0</v>
      </c>
      <c r="J51" s="164">
        <v>7.2158821289080075</v>
      </c>
      <c r="L51" s="185" t="s">
        <v>53</v>
      </c>
      <c r="M51" s="186">
        <v>-132.30673722518401</v>
      </c>
      <c r="N51" s="186">
        <v>14.677100685390002</v>
      </c>
      <c r="O51" s="186">
        <v>0</v>
      </c>
      <c r="P51" s="186">
        <v>0</v>
      </c>
      <c r="Q51" s="186">
        <v>0</v>
      </c>
      <c r="R51" s="186">
        <v>0</v>
      </c>
      <c r="S51" s="186">
        <v>0</v>
      </c>
      <c r="T51" s="186">
        <v>-117.62963653979401</v>
      </c>
      <c r="V51" s="202">
        <v>-129.00507455077499</v>
      </c>
      <c r="W51" s="202">
        <v>14.135193886890002</v>
      </c>
      <c r="X51" s="202">
        <v>0</v>
      </c>
      <c r="Y51" s="202">
        <v>0</v>
      </c>
      <c r="Z51" s="202">
        <v>0</v>
      </c>
      <c r="AA51" s="202">
        <v>0</v>
      </c>
      <c r="AB51" s="202">
        <v>0</v>
      </c>
      <c r="AC51" s="202">
        <v>-114.869880663885</v>
      </c>
      <c r="AD51" s="202"/>
      <c r="AE51" s="202">
        <v>-121.543855994293</v>
      </c>
      <c r="AF51" s="202">
        <v>-0.54190679849999945</v>
      </c>
      <c r="AG51" s="202">
        <v>0</v>
      </c>
      <c r="AH51" s="202">
        <v>0</v>
      </c>
      <c r="AI51" s="202">
        <v>0</v>
      </c>
      <c r="AJ51" s="202">
        <v>0</v>
      </c>
      <c r="AK51" s="202">
        <v>0</v>
      </c>
      <c r="AL51" s="202">
        <v>-122.08576279279299</v>
      </c>
    </row>
    <row r="52" spans="2:38" hidden="1" x14ac:dyDescent="0.3">
      <c r="B52" s="185" t="s">
        <v>54</v>
      </c>
      <c r="C52" s="164">
        <v>4294.0208098541243</v>
      </c>
      <c r="D52" s="164">
        <v>1545.3195578381251</v>
      </c>
      <c r="E52" s="164">
        <v>234.20432086869155</v>
      </c>
      <c r="F52" s="164">
        <v>126.93642969865016</v>
      </c>
      <c r="G52" s="164">
        <v>233.92802992850721</v>
      </c>
      <c r="H52" s="164">
        <v>-245.42602445157607</v>
      </c>
      <c r="I52" s="164">
        <v>0</v>
      </c>
      <c r="J52" s="164">
        <v>6188.9831237365215</v>
      </c>
      <c r="L52" s="185" t="s">
        <v>54</v>
      </c>
      <c r="M52" s="186">
        <v>10717.095588600718</v>
      </c>
      <c r="N52" s="186">
        <v>4714.3262464017062</v>
      </c>
      <c r="O52" s="186">
        <v>914.17758823362294</v>
      </c>
      <c r="P52" s="186">
        <v>185.61154389841315</v>
      </c>
      <c r="Q52" s="186">
        <v>601.65848932004496</v>
      </c>
      <c r="R52" s="186">
        <v>-628.29013642648317</v>
      </c>
      <c r="S52" s="186">
        <v>0</v>
      </c>
      <c r="T52" s="186">
        <v>16504.57932002802</v>
      </c>
      <c r="V52" s="202">
        <v>895.61710491760687</v>
      </c>
      <c r="W52" s="202">
        <v>140.92032693821648</v>
      </c>
      <c r="X52" s="202">
        <v>-409.5704215836862</v>
      </c>
      <c r="Y52" s="202">
        <v>-182.51732632412381</v>
      </c>
      <c r="Z52" s="202">
        <v>18.603518722295348</v>
      </c>
      <c r="AA52" s="202">
        <v>158.11168518924538</v>
      </c>
      <c r="AB52" s="202">
        <v>0</v>
      </c>
      <c r="AC52" s="202">
        <v>621.16488785955335</v>
      </c>
      <c r="AD52" s="202"/>
      <c r="AE52" s="202">
        <v>-3398.4037049365179</v>
      </c>
      <c r="AF52" s="202">
        <v>-1404.3992308999086</v>
      </c>
      <c r="AG52" s="202">
        <v>-643.77474245237761</v>
      </c>
      <c r="AH52" s="202">
        <v>-309.45375602277397</v>
      </c>
      <c r="AI52" s="202">
        <v>-215.32451120621192</v>
      </c>
      <c r="AJ52" s="202">
        <v>403.53770964082139</v>
      </c>
      <c r="AK52" s="202">
        <v>0</v>
      </c>
      <c r="AL52" s="202">
        <v>-5567.8182358769664</v>
      </c>
    </row>
    <row r="53" spans="2:38" ht="15.5" hidden="1" x14ac:dyDescent="0.35">
      <c r="B53" s="193"/>
      <c r="L53" s="194"/>
    </row>
    <row r="54" spans="2:38" hidden="1" x14ac:dyDescent="0.3">
      <c r="B54" s="179" t="s">
        <v>55</v>
      </c>
      <c r="C54" s="187">
        <v>81248.702464532762</v>
      </c>
      <c r="D54" s="187">
        <v>106974.54498048079</v>
      </c>
      <c r="E54" s="187">
        <v>38523.753176893944</v>
      </c>
      <c r="F54" s="187">
        <v>9604.4416971529899</v>
      </c>
      <c r="G54" s="187">
        <v>22905.941051926264</v>
      </c>
      <c r="H54" s="187">
        <v>12986.481955613221</v>
      </c>
      <c r="I54" s="187">
        <v>-17360.479940431629</v>
      </c>
      <c r="J54" s="187">
        <v>254883.38538616832</v>
      </c>
      <c r="L54" s="179" t="s">
        <v>55</v>
      </c>
      <c r="M54" s="182">
        <v>81248.702464532762</v>
      </c>
      <c r="N54" s="182">
        <v>106974.54498048079</v>
      </c>
      <c r="O54" s="182">
        <v>38523.753176893944</v>
      </c>
      <c r="P54" s="182">
        <v>9604.4416971529899</v>
      </c>
      <c r="Q54" s="182">
        <v>22905.941051926264</v>
      </c>
      <c r="R54" s="182">
        <v>12986.481955613221</v>
      </c>
      <c r="S54" s="182">
        <v>-17360.479940431629</v>
      </c>
      <c r="T54" s="182">
        <v>254883.38538616832</v>
      </c>
      <c r="V54" s="202">
        <v>-2440.3965018455201</v>
      </c>
      <c r="W54" s="202">
        <v>3594.4667467292165</v>
      </c>
      <c r="X54" s="202">
        <v>-4.4019547943535144</v>
      </c>
      <c r="Y54" s="202">
        <v>-1024.4314414714809</v>
      </c>
      <c r="Z54" s="202">
        <v>-276.08902049641256</v>
      </c>
      <c r="AA54" s="202">
        <v>29.596619038919016</v>
      </c>
      <c r="AB54" s="202">
        <v>-3022.2775953903365</v>
      </c>
      <c r="AC54" s="202">
        <v>-3143.5331482299953</v>
      </c>
      <c r="AD54" s="202"/>
      <c r="AE54" s="202">
        <v>-2440.3965018455201</v>
      </c>
      <c r="AF54" s="202">
        <v>3594.4667467292165</v>
      </c>
      <c r="AG54" s="202">
        <v>-4.4019547943535144</v>
      </c>
      <c r="AH54" s="202">
        <v>-1024.4314414714809</v>
      </c>
      <c r="AI54" s="202">
        <v>-276.08902049641256</v>
      </c>
      <c r="AJ54" s="202">
        <v>29.596619038919016</v>
      </c>
      <c r="AK54" s="202">
        <v>-3022.2775953903365</v>
      </c>
      <c r="AL54" s="202">
        <v>-3143.5331482299953</v>
      </c>
    </row>
    <row r="55" spans="2:38" hidden="1" x14ac:dyDescent="0.3">
      <c r="B55" s="185" t="s">
        <v>56</v>
      </c>
      <c r="C55" s="164">
        <v>7318.3205889440578</v>
      </c>
      <c r="D55" s="164">
        <v>619.78137075100005</v>
      </c>
      <c r="E55" s="164">
        <v>0</v>
      </c>
      <c r="F55" s="164">
        <v>402.8465349027</v>
      </c>
      <c r="G55" s="164">
        <v>0</v>
      </c>
      <c r="H55" s="164">
        <v>0</v>
      </c>
      <c r="I55" s="164">
        <v>0</v>
      </c>
      <c r="J55" s="164">
        <v>8340.9484945977583</v>
      </c>
      <c r="L55" s="203" t="s">
        <v>56</v>
      </c>
      <c r="M55" s="186">
        <v>7318.3205889440578</v>
      </c>
      <c r="N55" s="186">
        <v>619.78137075100005</v>
      </c>
      <c r="O55" s="186">
        <v>0</v>
      </c>
      <c r="P55" s="186">
        <v>402.8465349027</v>
      </c>
      <c r="Q55" s="186">
        <v>0</v>
      </c>
      <c r="R55" s="186">
        <v>0</v>
      </c>
      <c r="S55" s="186">
        <v>0</v>
      </c>
      <c r="T55" s="186">
        <v>8340.9484945977583</v>
      </c>
      <c r="V55" s="202">
        <v>-216.87600883429332</v>
      </c>
      <c r="W55" s="202">
        <v>-30.368316689060975</v>
      </c>
      <c r="X55" s="202">
        <v>0</v>
      </c>
      <c r="Y55" s="202">
        <v>-25.66886224305</v>
      </c>
      <c r="Z55" s="202">
        <v>0</v>
      </c>
      <c r="AA55" s="202">
        <v>0</v>
      </c>
      <c r="AB55" s="202">
        <v>0</v>
      </c>
      <c r="AC55" s="202">
        <v>-272.91318776640401</v>
      </c>
      <c r="AD55" s="202"/>
      <c r="AE55" s="202">
        <v>-216.87600883429332</v>
      </c>
      <c r="AF55" s="202">
        <v>-30.368316689060975</v>
      </c>
      <c r="AG55" s="202">
        <v>0</v>
      </c>
      <c r="AH55" s="202">
        <v>-25.66886224305</v>
      </c>
      <c r="AI55" s="202">
        <v>0</v>
      </c>
      <c r="AJ55" s="202">
        <v>0</v>
      </c>
      <c r="AK55" s="202">
        <v>0</v>
      </c>
      <c r="AL55" s="202">
        <v>-272.91318776640401</v>
      </c>
    </row>
    <row r="56" spans="2:38" hidden="1" x14ac:dyDescent="0.3">
      <c r="B56" s="185" t="s">
        <v>57</v>
      </c>
      <c r="C56" s="164">
        <v>48909.055933534582</v>
      </c>
      <c r="D56" s="164">
        <v>38699.746518817628</v>
      </c>
      <c r="E56" s="164">
        <v>13921.833905428855</v>
      </c>
      <c r="F56" s="164">
        <v>1565.1163060524598</v>
      </c>
      <c r="G56" s="164">
        <v>5553.127597950237</v>
      </c>
      <c r="H56" s="164">
        <v>3625.3702527935648</v>
      </c>
      <c r="I56" s="164">
        <v>-5934.6702822770812</v>
      </c>
      <c r="J56" s="164">
        <v>106339.58023230026</v>
      </c>
      <c r="L56" s="203" t="s">
        <v>57</v>
      </c>
      <c r="M56" s="186">
        <v>48909.055933534582</v>
      </c>
      <c r="N56" s="186">
        <v>38699.746518817628</v>
      </c>
      <c r="O56" s="186">
        <v>13921.833905428855</v>
      </c>
      <c r="P56" s="186">
        <v>1565.1163060524598</v>
      </c>
      <c r="Q56" s="186">
        <v>5553.127597950237</v>
      </c>
      <c r="R56" s="186">
        <v>3625.3702527935648</v>
      </c>
      <c r="S56" s="186">
        <v>-5934.6702822770812</v>
      </c>
      <c r="T56" s="186">
        <v>106339.58023230026</v>
      </c>
      <c r="V56" s="202">
        <v>-4130.8827691033948</v>
      </c>
      <c r="W56" s="202">
        <v>2107.3106762864336</v>
      </c>
      <c r="X56" s="202">
        <v>1255.8622498726727</v>
      </c>
      <c r="Y56" s="202">
        <v>-259.28302160701014</v>
      </c>
      <c r="Z56" s="202">
        <v>-92.48967218814505</v>
      </c>
      <c r="AA56" s="202">
        <v>-153.79842247725037</v>
      </c>
      <c r="AB56" s="202">
        <v>-276.95812787252908</v>
      </c>
      <c r="AC56" s="202">
        <v>-1550.2390870892268</v>
      </c>
      <c r="AD56" s="202"/>
      <c r="AE56" s="202">
        <v>-4130.8827691033948</v>
      </c>
      <c r="AF56" s="202">
        <v>2107.3106762864336</v>
      </c>
      <c r="AG56" s="202">
        <v>1255.8622498726727</v>
      </c>
      <c r="AH56" s="202">
        <v>-259.28302160701014</v>
      </c>
      <c r="AI56" s="202">
        <v>-92.48967218814505</v>
      </c>
      <c r="AJ56" s="202">
        <v>-153.79842247725037</v>
      </c>
      <c r="AK56" s="202">
        <v>-276.95812787252908</v>
      </c>
      <c r="AL56" s="202">
        <v>-1550.2390870892268</v>
      </c>
    </row>
    <row r="57" spans="2:38" hidden="1" x14ac:dyDescent="0.3">
      <c r="B57" s="185" t="s">
        <v>58</v>
      </c>
      <c r="C57" s="164">
        <v>2212.2095118500697</v>
      </c>
      <c r="D57" s="164">
        <v>906.33070747831653</v>
      </c>
      <c r="E57" s="164">
        <v>421.43093995622394</v>
      </c>
      <c r="F57" s="164">
        <v>295.43754658697998</v>
      </c>
      <c r="G57" s="164">
        <v>305.35825605131492</v>
      </c>
      <c r="H57" s="164">
        <v>222.75983331229602</v>
      </c>
      <c r="I57" s="164">
        <v>0</v>
      </c>
      <c r="J57" s="164">
        <v>4363.5267952352006</v>
      </c>
      <c r="L57" s="203" t="s">
        <v>58</v>
      </c>
      <c r="M57" s="186">
        <v>2212.2095118500697</v>
      </c>
      <c r="N57" s="186">
        <v>906.33070747831653</v>
      </c>
      <c r="O57" s="186">
        <v>421.43093995622394</v>
      </c>
      <c r="P57" s="186">
        <v>295.43754658697998</v>
      </c>
      <c r="Q57" s="186">
        <v>305.35825605131492</v>
      </c>
      <c r="R57" s="186">
        <v>222.75983331229602</v>
      </c>
      <c r="S57" s="186">
        <v>0</v>
      </c>
      <c r="T57" s="186">
        <v>4363.5267952352006</v>
      </c>
      <c r="V57" s="202">
        <v>-1119.6462781000077</v>
      </c>
      <c r="W57" s="202">
        <v>-953.48384784033328</v>
      </c>
      <c r="X57" s="202">
        <v>-150.48377797024409</v>
      </c>
      <c r="Y57" s="202">
        <v>-145.14014593175995</v>
      </c>
      <c r="Z57" s="202">
        <v>-313.3387448024871</v>
      </c>
      <c r="AA57" s="202">
        <v>-130.01794239354589</v>
      </c>
      <c r="AB57" s="202">
        <v>0</v>
      </c>
      <c r="AC57" s="202">
        <v>-2812.1107370383788</v>
      </c>
      <c r="AD57" s="202"/>
      <c r="AE57" s="202">
        <v>-1119.6462781000077</v>
      </c>
      <c r="AF57" s="202">
        <v>-953.48384784033328</v>
      </c>
      <c r="AG57" s="202">
        <v>-150.48377797024409</v>
      </c>
      <c r="AH57" s="202">
        <v>-145.14014593175995</v>
      </c>
      <c r="AI57" s="202">
        <v>-313.3387448024871</v>
      </c>
      <c r="AJ57" s="202">
        <v>-130.01794239354589</v>
      </c>
      <c r="AK57" s="202">
        <v>0</v>
      </c>
      <c r="AL57" s="202">
        <v>-2812.1107370383788</v>
      </c>
    </row>
    <row r="58" spans="2:38" ht="6.75" hidden="1" customHeight="1" x14ac:dyDescent="0.3">
      <c r="B58" s="127"/>
      <c r="L58" s="127"/>
    </row>
    <row r="59" spans="2:38" hidden="1" x14ac:dyDescent="0.3">
      <c r="B59" s="195" t="s">
        <v>64</v>
      </c>
      <c r="L59" s="195" t="s">
        <v>64</v>
      </c>
    </row>
    <row r="60" spans="2:38" hidden="1" x14ac:dyDescent="0.3"/>
    <row r="61" spans="2:38" hidden="1" x14ac:dyDescent="0.3">
      <c r="C61" s="56"/>
      <c r="D61" s="56"/>
      <c r="E61" s="56"/>
      <c r="F61" s="56"/>
      <c r="G61" s="56"/>
      <c r="H61" s="56"/>
      <c r="I61" s="56"/>
      <c r="J61" s="56"/>
      <c r="M61" s="56"/>
      <c r="N61" s="56"/>
      <c r="O61" s="56"/>
      <c r="P61" s="56"/>
      <c r="Q61" s="56"/>
      <c r="R61" s="56"/>
      <c r="S61" s="56"/>
      <c r="T61" s="56"/>
    </row>
    <row r="62" spans="2:38" hidden="1" x14ac:dyDescent="0.3">
      <c r="C62" s="55">
        <v>2.830828046555281E-2</v>
      </c>
      <c r="D62" s="55">
        <v>3.438740314706451E-3</v>
      </c>
      <c r="E62" s="55">
        <v>-9.5315624718262604E-2</v>
      </c>
      <c r="F62" s="55">
        <v>-7.5901950794565687E-2</v>
      </c>
      <c r="G62" s="55">
        <v>-5.2851337224710221E-2</v>
      </c>
      <c r="H62" s="55">
        <v>-1.1483385560407539E-2</v>
      </c>
      <c r="I62" s="55">
        <v>0</v>
      </c>
      <c r="J62" s="55">
        <v>-2.7732484765952137E-4</v>
      </c>
      <c r="M62" s="50">
        <v>1.1762815651823577E-2</v>
      </c>
      <c r="N62" s="50">
        <v>8.6485048362527073E-3</v>
      </c>
      <c r="O62" s="50">
        <v>-2.1496090615815672E-2</v>
      </c>
      <c r="P62" s="50">
        <v>9.6435424574422557E-3</v>
      </c>
      <c r="Q62" s="50">
        <v>-7.9629548658798344E-3</v>
      </c>
      <c r="R62" s="50">
        <v>-2.4962435721310947E-2</v>
      </c>
      <c r="S62" s="50">
        <v>0</v>
      </c>
      <c r="T62" s="50">
        <v>5.9074056414487042E-3</v>
      </c>
    </row>
    <row r="63" spans="2:38" hidden="1" x14ac:dyDescent="0.3">
      <c r="C63" s="50"/>
      <c r="D63" s="50"/>
      <c r="E63" s="50"/>
      <c r="F63" s="50"/>
      <c r="G63" s="50"/>
      <c r="H63" s="50"/>
      <c r="I63" s="50"/>
      <c r="J63" s="50"/>
      <c r="M63" s="50"/>
      <c r="N63" s="50"/>
      <c r="O63" s="50"/>
      <c r="P63" s="50"/>
      <c r="Q63" s="50"/>
      <c r="R63" s="50"/>
      <c r="S63" s="50"/>
      <c r="T63" s="50"/>
    </row>
    <row r="64" spans="2:38" hidden="1" x14ac:dyDescent="0.3"/>
    <row r="65" spans="2:38" ht="23" hidden="1" x14ac:dyDescent="0.5">
      <c r="B65" s="361" t="s">
        <v>65</v>
      </c>
      <c r="C65" s="361"/>
      <c r="D65" s="361"/>
      <c r="E65" s="361"/>
      <c r="F65" s="361"/>
      <c r="G65" s="361"/>
      <c r="H65" s="361"/>
      <c r="I65" s="361"/>
      <c r="J65" s="361"/>
      <c r="L65" s="361" t="s">
        <v>66</v>
      </c>
      <c r="M65" s="361"/>
      <c r="N65" s="361"/>
      <c r="O65" s="361"/>
      <c r="P65" s="361"/>
      <c r="Q65" s="361"/>
      <c r="R65" s="361"/>
      <c r="S65" s="361"/>
      <c r="T65" s="361"/>
    </row>
    <row r="66" spans="2:38" ht="23" hidden="1" x14ac:dyDescent="0.5">
      <c r="B66" s="175"/>
      <c r="C66" s="175"/>
      <c r="D66" s="175"/>
      <c r="E66" s="175"/>
      <c r="F66" s="175"/>
      <c r="G66" s="175"/>
      <c r="H66" s="175"/>
      <c r="I66" s="175"/>
      <c r="J66" s="175"/>
      <c r="L66" s="175"/>
      <c r="M66" s="175"/>
      <c r="N66" s="175"/>
      <c r="O66" s="175"/>
      <c r="P66" s="175"/>
      <c r="Q66" s="175"/>
      <c r="R66" s="175"/>
      <c r="S66" s="175"/>
      <c r="T66" s="175"/>
    </row>
    <row r="67" spans="2:38" ht="15.75" hidden="1" customHeight="1" x14ac:dyDescent="0.35">
      <c r="C67" s="358" t="s">
        <v>37</v>
      </c>
      <c r="D67" s="358"/>
      <c r="E67" s="358"/>
      <c r="F67" s="358"/>
      <c r="G67" s="358"/>
      <c r="H67" s="360" t="s">
        <v>61</v>
      </c>
      <c r="M67" s="358" t="s">
        <v>37</v>
      </c>
      <c r="N67" s="358"/>
      <c r="O67" s="358"/>
      <c r="P67" s="358"/>
      <c r="Q67" s="358"/>
      <c r="R67" s="360" t="s">
        <v>61</v>
      </c>
    </row>
    <row r="68" spans="2:38" hidden="1" x14ac:dyDescent="0.3">
      <c r="C68" s="172" t="s">
        <v>38</v>
      </c>
      <c r="D68" s="172" t="s">
        <v>62</v>
      </c>
      <c r="E68" s="172" t="s">
        <v>39</v>
      </c>
      <c r="F68" s="172" t="s">
        <v>40</v>
      </c>
      <c r="G68" s="172" t="s">
        <v>41</v>
      </c>
      <c r="H68" s="360"/>
      <c r="I68" s="172" t="s">
        <v>42</v>
      </c>
      <c r="J68" s="172" t="s">
        <v>43</v>
      </c>
      <c r="M68" s="172" t="s">
        <v>38</v>
      </c>
      <c r="N68" s="172" t="s">
        <v>62</v>
      </c>
      <c r="O68" s="172" t="s">
        <v>39</v>
      </c>
      <c r="P68" s="172" t="s">
        <v>40</v>
      </c>
      <c r="Q68" s="172" t="s">
        <v>41</v>
      </c>
      <c r="R68" s="360"/>
      <c r="S68" s="172" t="s">
        <v>42</v>
      </c>
      <c r="T68" s="172" t="s">
        <v>43</v>
      </c>
    </row>
    <row r="69" spans="2:38" ht="15.5" hidden="1" x14ac:dyDescent="0.35">
      <c r="B69" s="178"/>
      <c r="L69" s="178"/>
    </row>
    <row r="70" spans="2:38" hidden="1" x14ac:dyDescent="0.3">
      <c r="B70" s="179" t="s">
        <v>44</v>
      </c>
      <c r="C70" s="180">
        <v>304.67053472140168</v>
      </c>
      <c r="D70" s="180">
        <v>106.44167923999998</v>
      </c>
      <c r="E70" s="180">
        <v>75.431232899399902</v>
      </c>
      <c r="F70" s="180">
        <v>37.440563326209904</v>
      </c>
      <c r="G70" s="180">
        <v>37.138125959219003</v>
      </c>
      <c r="H70" s="180"/>
      <c r="I70" s="180"/>
      <c r="J70" s="180">
        <v>561.12213614623045</v>
      </c>
      <c r="L70" s="179" t="s">
        <v>44</v>
      </c>
      <c r="M70" s="180">
        <v>1238.4733650956005</v>
      </c>
      <c r="N70" s="180">
        <v>431.41868110000001</v>
      </c>
      <c r="O70" s="180">
        <v>241.70574228160001</v>
      </c>
      <c r="P70" s="180">
        <v>115.855701041215</v>
      </c>
      <c r="Q70" s="180">
        <v>127.291558150573</v>
      </c>
      <c r="R70" s="180"/>
      <c r="S70" s="180"/>
      <c r="T70" s="180">
        <v>2154.8000000000002</v>
      </c>
    </row>
    <row r="71" spans="2:38" ht="15.5" hidden="1" x14ac:dyDescent="0.35">
      <c r="B71" s="178"/>
      <c r="L71" s="178"/>
    </row>
    <row r="72" spans="2:38" hidden="1" x14ac:dyDescent="0.3">
      <c r="B72" s="179" t="s">
        <v>45</v>
      </c>
      <c r="C72" s="187">
        <v>17103.579257359906</v>
      </c>
      <c r="D72" s="187">
        <v>16996.27317887856</v>
      </c>
      <c r="E72" s="187">
        <v>4265.3190350767991</v>
      </c>
      <c r="F72" s="187">
        <v>1267.8173352361898</v>
      </c>
      <c r="G72" s="187">
        <v>3074.6642495707983</v>
      </c>
      <c r="H72" s="187">
        <v>2596.8304793139901</v>
      </c>
      <c r="I72" s="187">
        <v>-367.46945767916276</v>
      </c>
      <c r="J72" s="187">
        <v>44937.014077757522</v>
      </c>
      <c r="L72" s="179" t="s">
        <v>45</v>
      </c>
      <c r="M72" s="187">
        <v>67162.280621172293</v>
      </c>
      <c r="N72" s="187">
        <v>61498.859849503395</v>
      </c>
      <c r="O72" s="187">
        <v>14485.586649837083</v>
      </c>
      <c r="P72" s="187">
        <v>5647.1124338454247</v>
      </c>
      <c r="Q72" s="187">
        <v>11422.423266153623</v>
      </c>
      <c r="R72" s="187">
        <v>10582.086911806564</v>
      </c>
      <c r="S72" s="187">
        <v>-1484.5703322407992</v>
      </c>
      <c r="T72" s="187">
        <v>169313.77940007759</v>
      </c>
      <c r="V72" s="199">
        <v>0</v>
      </c>
      <c r="W72" s="199">
        <v>0</v>
      </c>
      <c r="X72" s="199">
        <v>0</v>
      </c>
      <c r="Y72" s="199">
        <v>0</v>
      </c>
      <c r="Z72" s="199">
        <v>0</v>
      </c>
      <c r="AA72" s="199">
        <v>0</v>
      </c>
      <c r="AB72" s="199">
        <v>0</v>
      </c>
      <c r="AC72" s="199">
        <v>0</v>
      </c>
      <c r="AD72" s="199"/>
      <c r="AE72" s="199">
        <v>0</v>
      </c>
      <c r="AF72" s="199">
        <v>-2272.0678597452206</v>
      </c>
      <c r="AG72" s="199">
        <v>0</v>
      </c>
      <c r="AH72" s="199">
        <v>0</v>
      </c>
      <c r="AI72" s="199">
        <v>0</v>
      </c>
      <c r="AJ72" s="199">
        <v>0</v>
      </c>
      <c r="AK72" s="199">
        <v>0</v>
      </c>
      <c r="AL72" s="199">
        <v>-2272.0678597456426</v>
      </c>
    </row>
    <row r="73" spans="2:38" hidden="1" x14ac:dyDescent="0.3">
      <c r="B73" s="185" t="s">
        <v>46</v>
      </c>
      <c r="C73" s="164">
        <v>-235.78385734</v>
      </c>
      <c r="D73" s="164">
        <v>0</v>
      </c>
      <c r="E73" s="164">
        <v>-30.225138766500532</v>
      </c>
      <c r="F73" s="164">
        <v>0</v>
      </c>
      <c r="G73" s="164">
        <v>-1.7021644972520007</v>
      </c>
      <c r="H73" s="164">
        <v>-99.758297075409914</v>
      </c>
      <c r="I73" s="164">
        <v>367.46945767916276</v>
      </c>
      <c r="J73" s="164">
        <v>3.0559021979570391E-13</v>
      </c>
      <c r="L73" s="185" t="s">
        <v>46</v>
      </c>
      <c r="M73" s="164">
        <v>-934.41486196999995</v>
      </c>
      <c r="N73" s="164">
        <v>0</v>
      </c>
      <c r="O73" s="164">
        <v>-144.23831281374706</v>
      </c>
      <c r="P73" s="164">
        <v>0</v>
      </c>
      <c r="Q73" s="164">
        <v>-6.0035958109739296</v>
      </c>
      <c r="R73" s="164">
        <v>-399.91356164607799</v>
      </c>
      <c r="S73" s="164">
        <v>1484.5703322407992</v>
      </c>
      <c r="T73" s="164">
        <v>2.3283064365386963E-13</v>
      </c>
      <c r="V73" s="199">
        <v>0</v>
      </c>
      <c r="W73" s="199">
        <v>0</v>
      </c>
      <c r="X73" s="199">
        <v>0</v>
      </c>
      <c r="Y73" s="199">
        <v>0</v>
      </c>
      <c r="Z73" s="199">
        <v>0</v>
      </c>
      <c r="AA73" s="199">
        <v>0</v>
      </c>
      <c r="AB73" s="199">
        <v>0</v>
      </c>
      <c r="AC73" s="199">
        <v>0</v>
      </c>
      <c r="AD73" s="199"/>
      <c r="AE73" s="199">
        <v>0</v>
      </c>
      <c r="AF73" s="199">
        <v>0</v>
      </c>
      <c r="AG73" s="199">
        <v>0</v>
      </c>
      <c r="AH73" s="199">
        <v>0</v>
      </c>
      <c r="AI73" s="199">
        <v>0</v>
      </c>
      <c r="AJ73" s="199">
        <v>0</v>
      </c>
      <c r="AK73" s="199">
        <v>0</v>
      </c>
      <c r="AL73" s="199">
        <v>0</v>
      </c>
    </row>
    <row r="74" spans="2:38" hidden="1" x14ac:dyDescent="0.3">
      <c r="B74" s="179" t="s">
        <v>47</v>
      </c>
      <c r="C74" s="187">
        <v>16867.795400019906</v>
      </c>
      <c r="D74" s="187">
        <v>16996.27317887856</v>
      </c>
      <c r="E74" s="187">
        <v>4235.0938963102981</v>
      </c>
      <c r="F74" s="187">
        <v>1267.8173352361898</v>
      </c>
      <c r="G74" s="187">
        <v>3072.9620850735455</v>
      </c>
      <c r="H74" s="187">
        <v>2497.0721822385808</v>
      </c>
      <c r="I74" s="187">
        <v>0</v>
      </c>
      <c r="J74" s="187">
        <v>44937.014077757522</v>
      </c>
      <c r="L74" s="179" t="s">
        <v>47</v>
      </c>
      <c r="M74" s="187">
        <v>66227.865759202294</v>
      </c>
      <c r="N74" s="187">
        <v>61498.859849503395</v>
      </c>
      <c r="O74" s="187">
        <v>14341.348337023337</v>
      </c>
      <c r="P74" s="187">
        <v>5647.1124338454247</v>
      </c>
      <c r="Q74" s="187">
        <v>11416.419670342648</v>
      </c>
      <c r="R74" s="187">
        <v>10182.173350160487</v>
      </c>
      <c r="S74" s="187">
        <v>0</v>
      </c>
      <c r="T74" s="187">
        <v>169313.77940007759</v>
      </c>
      <c r="V74" s="199">
        <v>0</v>
      </c>
      <c r="W74" s="199">
        <v>0</v>
      </c>
      <c r="X74" s="199">
        <v>0</v>
      </c>
      <c r="Y74" s="199">
        <v>0</v>
      </c>
      <c r="Z74" s="199">
        <v>0</v>
      </c>
      <c r="AA74" s="199">
        <v>0</v>
      </c>
      <c r="AB74" s="199">
        <v>0</v>
      </c>
      <c r="AC74" s="199">
        <v>0</v>
      </c>
      <c r="AD74" s="199"/>
      <c r="AE74" s="199">
        <v>0</v>
      </c>
      <c r="AF74" s="199">
        <v>-2272.0678597452206</v>
      </c>
      <c r="AG74" s="199">
        <v>0</v>
      </c>
      <c r="AH74" s="199">
        <v>0</v>
      </c>
      <c r="AI74" s="199">
        <v>0</v>
      </c>
      <c r="AJ74" s="199">
        <v>0</v>
      </c>
      <c r="AK74" s="199">
        <v>0</v>
      </c>
      <c r="AL74" s="199">
        <v>-2272.0678597456426</v>
      </c>
    </row>
    <row r="75" spans="2:38" hidden="1" x14ac:dyDescent="0.3">
      <c r="B75" s="185" t="s">
        <v>19</v>
      </c>
      <c r="C75" s="164">
        <v>2984.2640105440523</v>
      </c>
      <c r="D75" s="164">
        <v>1582.0435085818353</v>
      </c>
      <c r="E75" s="164">
        <v>881.82764923447121</v>
      </c>
      <c r="F75" s="164">
        <v>200.08188857721163</v>
      </c>
      <c r="G75" s="164">
        <v>458.09746798646859</v>
      </c>
      <c r="H75" s="164">
        <v>-99.491522287255478</v>
      </c>
      <c r="I75" s="164">
        <v>0</v>
      </c>
      <c r="J75" s="164">
        <v>6006.823002636781</v>
      </c>
      <c r="L75" s="185" t="s">
        <v>19</v>
      </c>
      <c r="M75" s="164">
        <v>13422.784951637861</v>
      </c>
      <c r="N75" s="164">
        <v>5485.3653112607344</v>
      </c>
      <c r="O75" s="164">
        <v>1723.3715551363466</v>
      </c>
      <c r="P75" s="164">
        <v>291.27301009802335</v>
      </c>
      <c r="Q75" s="164">
        <v>910.77164208311706</v>
      </c>
      <c r="R75" s="164">
        <v>-361.16177175327635</v>
      </c>
      <c r="S75" s="164">
        <v>0</v>
      </c>
      <c r="T75" s="164">
        <v>21472.404698462804</v>
      </c>
      <c r="V75" s="199">
        <v>0</v>
      </c>
      <c r="W75" s="199">
        <v>0</v>
      </c>
      <c r="X75" s="199">
        <v>0</v>
      </c>
      <c r="Y75" s="199">
        <v>0</v>
      </c>
      <c r="Z75" s="199">
        <v>0</v>
      </c>
      <c r="AA75" s="199">
        <v>0</v>
      </c>
      <c r="AB75" s="199">
        <v>0</v>
      </c>
      <c r="AC75" s="199">
        <v>0</v>
      </c>
      <c r="AD75" s="199"/>
      <c r="AE75" s="199">
        <v>0</v>
      </c>
      <c r="AF75" s="199">
        <v>0</v>
      </c>
      <c r="AG75" s="199">
        <v>0</v>
      </c>
      <c r="AH75" s="199">
        <v>0</v>
      </c>
      <c r="AI75" s="199">
        <v>0</v>
      </c>
      <c r="AJ75" s="199">
        <v>0</v>
      </c>
      <c r="AK75" s="199">
        <v>0</v>
      </c>
      <c r="AL75" s="199">
        <v>0</v>
      </c>
    </row>
    <row r="76" spans="2:38" hidden="1" x14ac:dyDescent="0.3">
      <c r="B76" s="179" t="s">
        <v>21</v>
      </c>
      <c r="C76" s="187">
        <v>4012.369379344048</v>
      </c>
      <c r="D76" s="187">
        <v>2247.5797843538467</v>
      </c>
      <c r="E76" s="187">
        <v>1238.6066109272856</v>
      </c>
      <c r="F76" s="187">
        <v>288.01932987256163</v>
      </c>
      <c r="G76" s="187">
        <v>729.2041000642181</v>
      </c>
      <c r="H76" s="187">
        <v>117.35114776405797</v>
      </c>
      <c r="I76" s="187">
        <v>0</v>
      </c>
      <c r="J76" s="187">
        <v>8633.1310942242817</v>
      </c>
      <c r="L76" s="179" t="s">
        <v>21</v>
      </c>
      <c r="M76" s="187">
        <v>16657.31917576956</v>
      </c>
      <c r="N76" s="187">
        <v>8676.6487920089294</v>
      </c>
      <c r="O76" s="187">
        <v>3336.8586049483424</v>
      </c>
      <c r="P76" s="187">
        <v>812.94580131860778</v>
      </c>
      <c r="Q76" s="187">
        <v>2099.1427151445573</v>
      </c>
      <c r="R76" s="187">
        <v>564.471</v>
      </c>
      <c r="S76" s="187">
        <v>0</v>
      </c>
      <c r="T76" s="187">
        <v>32147.386831088261</v>
      </c>
      <c r="V76" s="199">
        <v>0</v>
      </c>
      <c r="W76" s="199">
        <v>0</v>
      </c>
      <c r="X76" s="199">
        <v>0</v>
      </c>
      <c r="Y76" s="199">
        <v>0</v>
      </c>
      <c r="Z76" s="199">
        <v>0</v>
      </c>
      <c r="AA76" s="199">
        <v>0</v>
      </c>
      <c r="AB76" s="199">
        <v>0</v>
      </c>
      <c r="AC76" s="199">
        <v>0</v>
      </c>
      <c r="AD76" s="199"/>
      <c r="AE76" s="199">
        <v>0</v>
      </c>
      <c r="AF76" s="199">
        <v>0</v>
      </c>
      <c r="AG76" s="199">
        <v>0</v>
      </c>
      <c r="AH76" s="199">
        <v>0</v>
      </c>
      <c r="AI76" s="199">
        <v>0</v>
      </c>
      <c r="AJ76" s="199">
        <v>0</v>
      </c>
      <c r="AK76" s="199">
        <v>0</v>
      </c>
      <c r="AL76" s="199">
        <v>0</v>
      </c>
    </row>
    <row r="77" spans="2:38" hidden="1" x14ac:dyDescent="0.3">
      <c r="B77" s="204" t="s">
        <v>48</v>
      </c>
      <c r="C77" s="205">
        <v>0.23787159401632965</v>
      </c>
      <c r="D77" s="205">
        <v>0.13223956573885484</v>
      </c>
      <c r="E77" s="205">
        <v>0.29246260915404626</v>
      </c>
      <c r="F77" s="205">
        <v>0.22717730848734977</v>
      </c>
      <c r="G77" s="205">
        <v>0.23729681000823868</v>
      </c>
      <c r="H77" s="205">
        <v>4.6995496805724998E-2</v>
      </c>
      <c r="I77" s="205"/>
      <c r="J77" s="205">
        <v>0.19211626031239631</v>
      </c>
      <c r="L77" s="204" t="s">
        <v>48</v>
      </c>
      <c r="M77" s="205">
        <v>0.25151526453130557</v>
      </c>
      <c r="N77" s="205">
        <v>0.14108633579942692</v>
      </c>
      <c r="O77" s="205">
        <v>0.23267398061408043</v>
      </c>
      <c r="P77" s="205">
        <v>0.14395778565454007</v>
      </c>
      <c r="Q77" s="205">
        <v>0.18387049318077095</v>
      </c>
      <c r="R77" s="205">
        <v>5.5437182278094202E-2</v>
      </c>
      <c r="S77" s="205"/>
      <c r="T77" s="205">
        <v>0.18986869789921854</v>
      </c>
      <c r="V77" s="206">
        <v>0</v>
      </c>
      <c r="W77" s="206">
        <v>0</v>
      </c>
      <c r="X77" s="206">
        <v>0</v>
      </c>
      <c r="Y77" s="206">
        <v>0</v>
      </c>
      <c r="Z77" s="206">
        <v>0</v>
      </c>
      <c r="AA77" s="206">
        <v>0</v>
      </c>
      <c r="AB77" s="206">
        <v>0</v>
      </c>
      <c r="AC77" s="206">
        <v>0</v>
      </c>
      <c r="AD77" s="206"/>
      <c r="AE77" s="206">
        <v>0</v>
      </c>
      <c r="AF77" s="206">
        <v>5.0267063775616128E-3</v>
      </c>
      <c r="AG77" s="206">
        <v>0</v>
      </c>
      <c r="AH77" s="206">
        <v>0</v>
      </c>
      <c r="AI77" s="206">
        <v>0</v>
      </c>
      <c r="AJ77" s="206">
        <v>0</v>
      </c>
      <c r="AK77" s="206">
        <v>0</v>
      </c>
      <c r="AL77" s="206">
        <v>2.5141617036475994E-3</v>
      </c>
    </row>
    <row r="78" spans="2:38" hidden="1" x14ac:dyDescent="0.3">
      <c r="B78" s="185" t="s">
        <v>49</v>
      </c>
      <c r="C78" s="164">
        <v>281.40000000000038</v>
      </c>
      <c r="D78" s="164">
        <v>49.598946987767938</v>
      </c>
      <c r="E78" s="164">
        <v>26.705246703470998</v>
      </c>
      <c r="F78" s="164">
        <v>8.3147574248268459</v>
      </c>
      <c r="G78" s="164">
        <v>12.528710483331</v>
      </c>
      <c r="H78" s="164">
        <v>3.347241118944992</v>
      </c>
      <c r="I78" s="164">
        <v>0</v>
      </c>
      <c r="J78" s="164">
        <v>381.89490271834217</v>
      </c>
      <c r="L78" s="185" t="s">
        <v>49</v>
      </c>
      <c r="M78" s="164">
        <v>281.13825866000036</v>
      </c>
      <c r="N78" s="164">
        <v>431.43980678774295</v>
      </c>
      <c r="O78" s="164">
        <v>171.39852241627298</v>
      </c>
      <c r="P78" s="164">
        <v>12.766042168940366</v>
      </c>
      <c r="Q78" s="164">
        <v>100.899485662372</v>
      </c>
      <c r="R78" s="164">
        <v>53.691932898228998</v>
      </c>
      <c r="S78" s="164">
        <v>0</v>
      </c>
      <c r="T78" s="164">
        <v>1051.3340485935578</v>
      </c>
      <c r="V78" s="202">
        <v>0</v>
      </c>
      <c r="W78" s="202">
        <v>0</v>
      </c>
      <c r="X78" s="202">
        <v>0</v>
      </c>
      <c r="Y78" s="202">
        <v>0</v>
      </c>
      <c r="Z78" s="202">
        <v>0</v>
      </c>
      <c r="AA78" s="202">
        <v>0</v>
      </c>
      <c r="AB78" s="202">
        <v>0</v>
      </c>
      <c r="AC78" s="202">
        <v>0</v>
      </c>
      <c r="AD78" s="202"/>
      <c r="AE78" s="202">
        <v>0</v>
      </c>
      <c r="AF78" s="202">
        <v>0</v>
      </c>
      <c r="AG78" s="202">
        <v>0</v>
      </c>
      <c r="AH78" s="202">
        <v>0</v>
      </c>
      <c r="AI78" s="202">
        <v>0</v>
      </c>
      <c r="AJ78" s="202">
        <v>0</v>
      </c>
      <c r="AK78" s="202">
        <v>0</v>
      </c>
      <c r="AL78" s="202">
        <v>0</v>
      </c>
    </row>
    <row r="79" spans="2:38" hidden="1" x14ac:dyDescent="0.3">
      <c r="B79" s="185" t="s">
        <v>20</v>
      </c>
      <c r="C79" s="164">
        <v>746.70536879999941</v>
      </c>
      <c r="D79" s="164">
        <v>615.93732878424419</v>
      </c>
      <c r="E79" s="164">
        <v>330.0731875936205</v>
      </c>
      <c r="F79" s="164">
        <v>79.622683870523005</v>
      </c>
      <c r="G79" s="164">
        <v>258.57792159441823</v>
      </c>
      <c r="H79" s="164">
        <v>213.49617083062779</v>
      </c>
      <c r="I79" s="164">
        <v>0</v>
      </c>
      <c r="J79" s="164">
        <v>2244.4131888691568</v>
      </c>
      <c r="L79" s="185" t="s">
        <v>50</v>
      </c>
      <c r="M79" s="164">
        <v>2953.39643045</v>
      </c>
      <c r="N79" s="164">
        <v>2759.8436739604522</v>
      </c>
      <c r="O79" s="164">
        <v>1442.088</v>
      </c>
      <c r="P79" s="164">
        <v>508.90674905164389</v>
      </c>
      <c r="Q79" s="164">
        <v>1087.4715873990683</v>
      </c>
      <c r="R79" s="164">
        <v>871.94111577500689</v>
      </c>
      <c r="S79" s="164">
        <v>0</v>
      </c>
      <c r="T79" s="164">
        <v>9623.6480840318945</v>
      </c>
      <c r="V79" s="202">
        <v>0</v>
      </c>
      <c r="W79" s="202">
        <v>0</v>
      </c>
      <c r="X79" s="202">
        <v>0</v>
      </c>
      <c r="Y79" s="202">
        <v>0</v>
      </c>
      <c r="Z79" s="202">
        <v>0</v>
      </c>
      <c r="AA79" s="202">
        <v>0</v>
      </c>
      <c r="AB79" s="202">
        <v>0</v>
      </c>
      <c r="AC79" s="202">
        <v>0</v>
      </c>
      <c r="AD79" s="202"/>
      <c r="AE79" s="202">
        <v>0</v>
      </c>
      <c r="AF79" s="202">
        <v>0</v>
      </c>
      <c r="AG79" s="202">
        <v>0</v>
      </c>
      <c r="AH79" s="202">
        <v>0</v>
      </c>
      <c r="AI79" s="202">
        <v>0</v>
      </c>
      <c r="AJ79" s="202">
        <v>0</v>
      </c>
      <c r="AK79" s="202">
        <v>0</v>
      </c>
      <c r="AL79" s="202">
        <v>0</v>
      </c>
    </row>
    <row r="80" spans="2:38" hidden="1" x14ac:dyDescent="0.3">
      <c r="B80" s="185" t="s">
        <v>63</v>
      </c>
      <c r="C80" s="164">
        <v>506.39430416999852</v>
      </c>
      <c r="D80" s="164">
        <v>5.7648196107890035</v>
      </c>
      <c r="E80" s="164">
        <v>288.02884079183826</v>
      </c>
      <c r="F80" s="164">
        <v>1.3529857702881127</v>
      </c>
      <c r="G80" s="164">
        <v>19.595181691158</v>
      </c>
      <c r="H80" s="164">
        <v>16.560986534217999</v>
      </c>
      <c r="I80" s="164">
        <v>0</v>
      </c>
      <c r="J80" s="164">
        <v>837.69711856829099</v>
      </c>
      <c r="L80" s="185" t="s">
        <v>63</v>
      </c>
      <c r="M80" s="164">
        <v>4871.1936799261166</v>
      </c>
      <c r="N80" s="164">
        <v>32.974447218386999</v>
      </c>
      <c r="O80" s="164">
        <v>1442.6224948026852</v>
      </c>
      <c r="P80" s="164">
        <v>41.697557998999208</v>
      </c>
      <c r="Q80" s="164">
        <v>47.847677258969</v>
      </c>
      <c r="R80" s="164">
        <v>64.756196814234002</v>
      </c>
      <c r="S80" s="164">
        <v>0</v>
      </c>
      <c r="T80" s="164">
        <v>6501.0920540193929</v>
      </c>
      <c r="V80" s="202">
        <v>0</v>
      </c>
      <c r="W80" s="202">
        <v>0</v>
      </c>
      <c r="X80" s="202">
        <v>0</v>
      </c>
      <c r="Y80" s="202">
        <v>0</v>
      </c>
      <c r="Z80" s="202">
        <v>0</v>
      </c>
      <c r="AA80" s="202">
        <v>0</v>
      </c>
      <c r="AB80" s="202">
        <v>0</v>
      </c>
      <c r="AC80" s="202">
        <v>0</v>
      </c>
      <c r="AD80" s="202"/>
      <c r="AE80" s="202">
        <v>0</v>
      </c>
      <c r="AF80" s="202">
        <v>0</v>
      </c>
      <c r="AG80" s="202">
        <v>0</v>
      </c>
      <c r="AH80" s="202">
        <v>0</v>
      </c>
      <c r="AI80" s="202">
        <v>0</v>
      </c>
      <c r="AJ80" s="202">
        <v>0</v>
      </c>
      <c r="AK80" s="202">
        <v>0</v>
      </c>
      <c r="AL80" s="202">
        <v>0</v>
      </c>
    </row>
    <row r="81" spans="2:38" hidden="1" x14ac:dyDescent="0.3">
      <c r="B81" s="185" t="s">
        <v>52</v>
      </c>
      <c r="C81" s="164">
        <v>1621.7997811235002</v>
      </c>
      <c r="D81" s="164">
        <v>190.65873392695502</v>
      </c>
      <c r="E81" s="164">
        <v>396.2902549808307</v>
      </c>
      <c r="F81" s="164">
        <v>26.339789753545979</v>
      </c>
      <c r="G81" s="164">
        <v>104.84837027757301</v>
      </c>
      <c r="H81" s="164">
        <v>32.00038105644898</v>
      </c>
      <c r="I81" s="164">
        <v>0</v>
      </c>
      <c r="J81" s="164">
        <v>2371.9373111188552</v>
      </c>
      <c r="L81" s="185" t="s">
        <v>52</v>
      </c>
      <c r="M81" s="164">
        <v>6532.9153226759909</v>
      </c>
      <c r="N81" s="164">
        <v>731.2423254468481</v>
      </c>
      <c r="O81" s="164">
        <v>2259.340876333124</v>
      </c>
      <c r="P81" s="164">
        <v>115.65188655225499</v>
      </c>
      <c r="Q81" s="164">
        <v>231.35712152337149</v>
      </c>
      <c r="R81" s="164">
        <v>106.49830224295799</v>
      </c>
      <c r="S81" s="164">
        <v>0</v>
      </c>
      <c r="T81" s="164">
        <v>9977.0058347745489</v>
      </c>
      <c r="V81" s="202">
        <v>0</v>
      </c>
      <c r="W81" s="202">
        <v>0</v>
      </c>
      <c r="X81" s="202">
        <v>0</v>
      </c>
      <c r="Y81" s="202">
        <v>0</v>
      </c>
      <c r="Z81" s="202">
        <v>0</v>
      </c>
      <c r="AA81" s="202">
        <v>0</v>
      </c>
      <c r="AB81" s="202">
        <v>0</v>
      </c>
      <c r="AC81" s="202">
        <v>0</v>
      </c>
      <c r="AD81" s="202"/>
      <c r="AE81" s="202">
        <v>0</v>
      </c>
      <c r="AF81" s="202">
        <v>0</v>
      </c>
      <c r="AG81" s="202">
        <v>0</v>
      </c>
      <c r="AH81" s="202">
        <v>0</v>
      </c>
      <c r="AI81" s="202">
        <v>0</v>
      </c>
      <c r="AJ81" s="202">
        <v>0</v>
      </c>
      <c r="AK81" s="202">
        <v>0</v>
      </c>
      <c r="AL81" s="202">
        <v>0</v>
      </c>
    </row>
    <row r="82" spans="2:38" hidden="1" x14ac:dyDescent="0.3">
      <c r="B82" s="185" t="s">
        <v>53</v>
      </c>
      <c r="C82" s="164">
        <v>12.276861829001017</v>
      </c>
      <c r="D82" s="164">
        <v>14.954768520684999</v>
      </c>
      <c r="E82" s="164">
        <v>0</v>
      </c>
      <c r="F82" s="164">
        <v>0</v>
      </c>
      <c r="G82" s="164">
        <v>0</v>
      </c>
      <c r="H82" s="164">
        <v>0</v>
      </c>
      <c r="I82" s="164">
        <v>0</v>
      </c>
      <c r="J82" s="164">
        <v>27.231630349686018</v>
      </c>
      <c r="L82" s="185" t="s">
        <v>53</v>
      </c>
      <c r="M82" s="164">
        <v>-10.70764998008698</v>
      </c>
      <c r="N82" s="164">
        <v>14.954759453364998</v>
      </c>
      <c r="O82" s="164">
        <v>0</v>
      </c>
      <c r="P82" s="164">
        <v>0</v>
      </c>
      <c r="Q82" s="164">
        <v>0</v>
      </c>
      <c r="R82" s="164">
        <v>0</v>
      </c>
      <c r="S82" s="164">
        <v>0</v>
      </c>
      <c r="T82" s="164">
        <v>4.2471094732780186</v>
      </c>
      <c r="V82" s="202">
        <v>0</v>
      </c>
      <c r="W82" s="202">
        <v>0</v>
      </c>
      <c r="X82" s="202">
        <v>0</v>
      </c>
      <c r="Y82" s="202">
        <v>0</v>
      </c>
      <c r="Z82" s="202">
        <v>0</v>
      </c>
      <c r="AA82" s="202">
        <v>0</v>
      </c>
      <c r="AB82" s="202">
        <v>0</v>
      </c>
      <c r="AC82" s="202">
        <v>0</v>
      </c>
      <c r="AD82" s="202"/>
      <c r="AE82" s="202">
        <v>0</v>
      </c>
      <c r="AF82" s="202">
        <v>0</v>
      </c>
      <c r="AG82" s="202">
        <v>0</v>
      </c>
      <c r="AH82" s="202">
        <v>0</v>
      </c>
      <c r="AI82" s="202">
        <v>0</v>
      </c>
      <c r="AJ82" s="202">
        <v>0</v>
      </c>
      <c r="AK82" s="202">
        <v>0</v>
      </c>
      <c r="AL82" s="202">
        <v>0</v>
      </c>
    </row>
    <row r="83" spans="2:38" hidden="1" x14ac:dyDescent="0.3">
      <c r="B83" s="185" t="s">
        <v>54</v>
      </c>
      <c r="C83" s="164">
        <v>1881.1358954295515</v>
      </c>
      <c r="D83" s="164">
        <v>1412.1043627863551</v>
      </c>
      <c r="E83" s="164">
        <v>773.56623504547827</v>
      </c>
      <c r="F83" s="164">
        <v>175.09508345136661</v>
      </c>
      <c r="G83" s="164">
        <v>372.84427940005367</v>
      </c>
      <c r="H83" s="164">
        <v>-114.93091680948739</v>
      </c>
      <c r="I83" s="164">
        <v>0</v>
      </c>
      <c r="J83" s="164">
        <v>4499.8149393033164</v>
      </c>
      <c r="L83" s="185" t="s">
        <v>54</v>
      </c>
      <c r="M83" s="164">
        <v>11750.355645589087</v>
      </c>
      <c r="N83" s="164">
        <v>4802.0521924856403</v>
      </c>
      <c r="O83" s="164">
        <v>906.65317365073383</v>
      </c>
      <c r="P83" s="164">
        <v>217.31868153210652</v>
      </c>
      <c r="Q83" s="164">
        <v>727.26219781871464</v>
      </c>
      <c r="R83" s="164">
        <v>-402.90386356407043</v>
      </c>
      <c r="S83" s="164">
        <v>0</v>
      </c>
      <c r="T83" s="164">
        <v>18000.738027512212</v>
      </c>
      <c r="V83" s="202">
        <v>0</v>
      </c>
      <c r="W83" s="202">
        <v>0</v>
      </c>
      <c r="X83" s="202">
        <v>0</v>
      </c>
      <c r="Y83" s="202">
        <v>0</v>
      </c>
      <c r="Z83" s="202">
        <v>0</v>
      </c>
      <c r="AA83" s="202">
        <v>0</v>
      </c>
      <c r="AB83" s="202">
        <v>0</v>
      </c>
      <c r="AC83" s="202">
        <v>0</v>
      </c>
      <c r="AD83" s="202"/>
      <c r="AE83" s="202">
        <v>0</v>
      </c>
      <c r="AF83" s="202">
        <v>0</v>
      </c>
      <c r="AG83" s="202">
        <v>0</v>
      </c>
      <c r="AH83" s="202">
        <v>0</v>
      </c>
      <c r="AI83" s="202">
        <v>0</v>
      </c>
      <c r="AJ83" s="202">
        <v>0</v>
      </c>
      <c r="AK83" s="202">
        <v>0</v>
      </c>
      <c r="AL83" s="202">
        <v>0</v>
      </c>
    </row>
    <row r="84" spans="2:38" ht="15.5" hidden="1" x14ac:dyDescent="0.35">
      <c r="B84" s="194"/>
      <c r="L84" s="194"/>
    </row>
    <row r="85" spans="2:38" hidden="1" x14ac:dyDescent="0.3">
      <c r="B85" s="179" t="s">
        <v>55</v>
      </c>
      <c r="C85" s="187">
        <v>69758.459700796928</v>
      </c>
      <c r="D85" s="187">
        <v>101271.08064336835</v>
      </c>
      <c r="E85" s="187">
        <v>40771.094241556697</v>
      </c>
      <c r="F85" s="187">
        <v>8132.6761709539333</v>
      </c>
      <c r="G85" s="187">
        <v>22293.565710344606</v>
      </c>
      <c r="H85" s="187">
        <v>12110.099878985766</v>
      </c>
      <c r="I85" s="187">
        <v>-8363.3373439653096</v>
      </c>
      <c r="J85" s="187">
        <v>245973.63900204099</v>
      </c>
      <c r="K85" s="160"/>
      <c r="L85" s="179" t="s">
        <v>55</v>
      </c>
      <c r="M85" s="187">
        <v>69758.459700796928</v>
      </c>
      <c r="N85" s="187">
        <v>101271.08064336835</v>
      </c>
      <c r="O85" s="187">
        <v>40771.094241556697</v>
      </c>
      <c r="P85" s="187">
        <v>8132.6761709539333</v>
      </c>
      <c r="Q85" s="187">
        <v>22293.565710344606</v>
      </c>
      <c r="R85" s="187">
        <v>12110.099878985766</v>
      </c>
      <c r="S85" s="187">
        <v>-8363.3373439653096</v>
      </c>
      <c r="T85" s="187">
        <v>245973.63900204099</v>
      </c>
      <c r="V85" s="202">
        <v>0</v>
      </c>
      <c r="W85" s="202">
        <v>0</v>
      </c>
      <c r="X85" s="202">
        <v>0</v>
      </c>
      <c r="Y85" s="202">
        <v>0</v>
      </c>
      <c r="Z85" s="202">
        <v>0</v>
      </c>
      <c r="AA85" s="202">
        <v>0</v>
      </c>
      <c r="AB85" s="202">
        <v>0</v>
      </c>
      <c r="AC85" s="202">
        <v>0</v>
      </c>
      <c r="AD85" s="202"/>
      <c r="AE85" s="202">
        <v>0</v>
      </c>
      <c r="AF85" s="202">
        <v>0</v>
      </c>
      <c r="AG85" s="202">
        <v>0</v>
      </c>
      <c r="AH85" s="202">
        <v>0</v>
      </c>
      <c r="AI85" s="202">
        <v>0</v>
      </c>
      <c r="AJ85" s="202">
        <v>0</v>
      </c>
      <c r="AK85" s="202">
        <v>0</v>
      </c>
      <c r="AL85" s="202">
        <v>0</v>
      </c>
    </row>
    <row r="86" spans="2:38" hidden="1" x14ac:dyDescent="0.3">
      <c r="B86" s="185" t="s">
        <v>56</v>
      </c>
      <c r="C86" s="164">
        <v>7380.5756526306341</v>
      </c>
      <c r="D86" s="164">
        <v>587.82069019920004</v>
      </c>
      <c r="E86" s="164">
        <v>0</v>
      </c>
      <c r="F86" s="164">
        <v>339.81279857250001</v>
      </c>
      <c r="G86" s="164">
        <v>0</v>
      </c>
      <c r="H86" s="164">
        <v>0</v>
      </c>
      <c r="I86" s="164">
        <v>0</v>
      </c>
      <c r="J86" s="164">
        <v>8308.2091414023344</v>
      </c>
      <c r="L86" s="185" t="s">
        <v>56</v>
      </c>
      <c r="M86" s="164">
        <v>7380.5756526306341</v>
      </c>
      <c r="N86" s="164">
        <v>587.82069019920004</v>
      </c>
      <c r="O86" s="164">
        <v>0</v>
      </c>
      <c r="P86" s="164">
        <v>339.81279857250001</v>
      </c>
      <c r="Q86" s="164">
        <v>0</v>
      </c>
      <c r="R86" s="164">
        <v>0</v>
      </c>
      <c r="S86" s="164">
        <v>0</v>
      </c>
      <c r="T86" s="164">
        <v>8308.2091414023344</v>
      </c>
      <c r="V86" s="202">
        <v>0</v>
      </c>
      <c r="W86" s="202">
        <v>0</v>
      </c>
      <c r="X86" s="202">
        <v>0</v>
      </c>
      <c r="Y86" s="202">
        <v>0</v>
      </c>
      <c r="Z86" s="202">
        <v>0</v>
      </c>
      <c r="AA86" s="202">
        <v>0</v>
      </c>
      <c r="AB86" s="202">
        <v>0</v>
      </c>
      <c r="AC86" s="202">
        <v>0</v>
      </c>
      <c r="AD86" s="202"/>
      <c r="AE86" s="202">
        <v>0</v>
      </c>
      <c r="AF86" s="202">
        <v>0</v>
      </c>
      <c r="AG86" s="202">
        <v>0</v>
      </c>
      <c r="AH86" s="202">
        <v>0</v>
      </c>
      <c r="AI86" s="202">
        <v>0</v>
      </c>
      <c r="AJ86" s="202">
        <v>0</v>
      </c>
      <c r="AK86" s="202">
        <v>0</v>
      </c>
      <c r="AL86" s="202">
        <v>0</v>
      </c>
    </row>
    <row r="87" spans="2:38" hidden="1" x14ac:dyDescent="0.3">
      <c r="B87" s="185" t="s">
        <v>57</v>
      </c>
      <c r="C87" s="164">
        <v>43492.610765353296</v>
      </c>
      <c r="D87" s="164">
        <v>35803.677065905045</v>
      </c>
      <c r="E87" s="164">
        <v>14004.60462810961</v>
      </c>
      <c r="F87" s="164">
        <v>1335.6429519254361</v>
      </c>
      <c r="G87" s="164">
        <v>5612.424924042668</v>
      </c>
      <c r="H87" s="164">
        <v>2932.0856735440252</v>
      </c>
      <c r="I87" s="164">
        <v>-4627.5951974580712</v>
      </c>
      <c r="J87" s="164">
        <v>98553.450811422008</v>
      </c>
      <c r="L87" s="185" t="s">
        <v>57</v>
      </c>
      <c r="M87" s="164">
        <v>43492.610765353296</v>
      </c>
      <c r="N87" s="164">
        <v>35803.677065905045</v>
      </c>
      <c r="O87" s="164">
        <v>14004.60462810961</v>
      </c>
      <c r="P87" s="164">
        <v>1335.6429519254361</v>
      </c>
      <c r="Q87" s="164">
        <v>5612.424924042668</v>
      </c>
      <c r="R87" s="164">
        <v>2932.0856735440252</v>
      </c>
      <c r="S87" s="164">
        <v>-4627.5951974580712</v>
      </c>
      <c r="T87" s="164">
        <v>98553.450811422008</v>
      </c>
      <c r="V87" s="202">
        <v>0</v>
      </c>
      <c r="W87" s="202">
        <v>0</v>
      </c>
      <c r="X87" s="202">
        <v>0</v>
      </c>
      <c r="Y87" s="202">
        <v>0</v>
      </c>
      <c r="Z87" s="202">
        <v>0</v>
      </c>
      <c r="AA87" s="202">
        <v>0</v>
      </c>
      <c r="AB87" s="202">
        <v>0</v>
      </c>
      <c r="AC87" s="202">
        <v>0</v>
      </c>
      <c r="AD87" s="202"/>
      <c r="AE87" s="202">
        <v>0</v>
      </c>
      <c r="AF87" s="202">
        <v>0</v>
      </c>
      <c r="AG87" s="202">
        <v>0</v>
      </c>
      <c r="AH87" s="202">
        <v>0</v>
      </c>
      <c r="AI87" s="202">
        <v>0</v>
      </c>
      <c r="AJ87" s="202">
        <v>0</v>
      </c>
      <c r="AK87" s="202">
        <v>0</v>
      </c>
      <c r="AL87" s="202">
        <v>0</v>
      </c>
    </row>
    <row r="88" spans="2:38" hidden="1" x14ac:dyDescent="0.3">
      <c r="B88" s="185" t="s">
        <v>58</v>
      </c>
      <c r="C88" s="164">
        <v>3428.1724813800893</v>
      </c>
      <c r="D88" s="164">
        <v>1998.7832395145597</v>
      </c>
      <c r="E88" s="164">
        <v>312.65014815276902</v>
      </c>
      <c r="F88" s="164">
        <v>243.35387339123997</v>
      </c>
      <c r="G88" s="164">
        <v>434.2153666883741</v>
      </c>
      <c r="H88" s="164">
        <v>305.93488117006314</v>
      </c>
      <c r="I88" s="164">
        <v>0</v>
      </c>
      <c r="J88" s="164">
        <v>6723.1099902970946</v>
      </c>
      <c r="L88" s="185" t="s">
        <v>58</v>
      </c>
      <c r="M88" s="164">
        <v>3428.1724813800893</v>
      </c>
      <c r="N88" s="164">
        <v>1998.7832395145597</v>
      </c>
      <c r="O88" s="164">
        <v>312.65014815276902</v>
      </c>
      <c r="P88" s="164">
        <v>243.35387339123997</v>
      </c>
      <c r="Q88" s="164">
        <v>434.2153666883741</v>
      </c>
      <c r="R88" s="164">
        <v>305.93488117006314</v>
      </c>
      <c r="S88" s="164">
        <v>0</v>
      </c>
      <c r="T88" s="164">
        <v>6723.1099902970946</v>
      </c>
      <c r="V88" s="202">
        <v>0</v>
      </c>
      <c r="W88" s="202">
        <v>0</v>
      </c>
      <c r="X88" s="202">
        <v>0</v>
      </c>
      <c r="Y88" s="202">
        <v>0</v>
      </c>
      <c r="Z88" s="202">
        <v>0</v>
      </c>
      <c r="AA88" s="202">
        <v>0</v>
      </c>
      <c r="AB88" s="202">
        <v>0</v>
      </c>
      <c r="AC88" s="202">
        <v>0</v>
      </c>
      <c r="AD88" s="202"/>
      <c r="AE88" s="202">
        <v>0</v>
      </c>
      <c r="AF88" s="202">
        <v>0</v>
      </c>
      <c r="AG88" s="202">
        <v>0</v>
      </c>
      <c r="AH88" s="202">
        <v>0</v>
      </c>
      <c r="AI88" s="202">
        <v>0</v>
      </c>
      <c r="AJ88" s="202">
        <v>0</v>
      </c>
      <c r="AK88" s="202">
        <v>0</v>
      </c>
      <c r="AL88" s="202">
        <v>0</v>
      </c>
    </row>
    <row r="89" spans="2:38" hidden="1" x14ac:dyDescent="0.3">
      <c r="B89" s="127"/>
      <c r="L89" s="127"/>
    </row>
    <row r="90" spans="2:38" hidden="1" x14ac:dyDescent="0.3">
      <c r="B90" s="195" t="s">
        <v>64</v>
      </c>
      <c r="L90" s="195" t="s">
        <v>64</v>
      </c>
    </row>
    <row r="93" spans="2:38" x14ac:dyDescent="0.3">
      <c r="C93" s="55"/>
      <c r="D93" s="55"/>
      <c r="E93" s="55"/>
      <c r="F93" s="55"/>
      <c r="G93" s="55"/>
      <c r="H93" s="55"/>
      <c r="I93" s="55"/>
      <c r="J93" s="55"/>
      <c r="M93" s="50"/>
      <c r="N93" s="50"/>
      <c r="O93" s="50"/>
      <c r="P93" s="50"/>
      <c r="Q93" s="50"/>
      <c r="R93" s="50"/>
      <c r="S93" s="50"/>
      <c r="T93" s="50"/>
    </row>
    <row r="97" spans="2:2" x14ac:dyDescent="0.3">
      <c r="B97" s="207"/>
    </row>
  </sheetData>
  <mergeCells count="22">
    <mergeCell ref="B65:J65"/>
    <mergeCell ref="L65:T65"/>
    <mergeCell ref="C67:G67"/>
    <mergeCell ref="H67:H68"/>
    <mergeCell ref="M67:Q67"/>
    <mergeCell ref="R67:R68"/>
    <mergeCell ref="B1:J1"/>
    <mergeCell ref="L1:T1"/>
    <mergeCell ref="C36:G36"/>
    <mergeCell ref="H36:H37"/>
    <mergeCell ref="M36:Q36"/>
    <mergeCell ref="R36:R37"/>
    <mergeCell ref="B34:J34"/>
    <mergeCell ref="L34:T34"/>
    <mergeCell ref="C3:G3"/>
    <mergeCell ref="H3:H4"/>
    <mergeCell ref="M3:Q3"/>
    <mergeCell ref="R3:R4"/>
    <mergeCell ref="B29:J29"/>
    <mergeCell ref="B30:J30"/>
    <mergeCell ref="B26:J26"/>
    <mergeCell ref="L26:T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15"/>
  <sheetViews>
    <sheetView showGridLines="0" zoomScaleNormal="100" workbookViewId="0">
      <selection activeCell="E28" sqref="E28"/>
    </sheetView>
  </sheetViews>
  <sheetFormatPr defaultColWidth="11.453125" defaultRowHeight="14" x14ac:dyDescent="0.3"/>
  <cols>
    <col min="1" max="1" width="8.453125" style="45" customWidth="1"/>
    <col min="2" max="2" width="11.54296875" style="45" customWidth="1"/>
    <col min="3" max="4" width="13.54296875" style="45" customWidth="1"/>
    <col min="5" max="5" width="11.54296875" style="45" customWidth="1"/>
    <col min="6" max="6" width="11.453125" style="45" customWidth="1"/>
    <col min="7" max="7" width="11.54296875" style="45" customWidth="1"/>
    <col min="8" max="9" width="13.54296875" style="45" customWidth="1"/>
    <col min="10" max="10" width="11.54296875" style="45" customWidth="1"/>
    <col min="11" max="16384" width="11.453125" style="45"/>
  </cols>
  <sheetData>
    <row r="2" spans="2:19" ht="17.25" customHeight="1" x14ac:dyDescent="0.3">
      <c r="B2" s="332" t="s">
        <v>196</v>
      </c>
      <c r="C2" s="332"/>
      <c r="D2" s="332"/>
      <c r="E2" s="332"/>
      <c r="F2" s="332"/>
      <c r="G2" s="332"/>
      <c r="H2" s="332"/>
      <c r="I2" s="332"/>
      <c r="J2" s="332"/>
      <c r="K2" s="341"/>
      <c r="L2" s="341"/>
      <c r="M2" s="341"/>
      <c r="N2" s="341"/>
      <c r="P2" s="341"/>
      <c r="Q2" s="341"/>
      <c r="R2" s="341"/>
      <c r="S2" s="341"/>
    </row>
    <row r="3" spans="2:19" ht="7.5" customHeight="1" x14ac:dyDescent="0.3"/>
    <row r="4" spans="2:19" ht="14.5" thickBot="1" x14ac:dyDescent="0.35">
      <c r="C4" s="269" t="str">
        <f>CONCATENATE([1]Summary!C1,[1]Summary!E1)</f>
        <v>4Q24</v>
      </c>
      <c r="D4" s="269" t="str">
        <f>CONCATENATE([1]Summary!C1,[1]Summary!E1-1)</f>
        <v>4Q23</v>
      </c>
      <c r="E4" s="270" t="s">
        <v>33</v>
      </c>
      <c r="H4" s="269" t="str">
        <f>[1]SA!I4</f>
        <v>Jan-Dec'24</v>
      </c>
      <c r="I4" s="269" t="str">
        <f>[1]SA!J4</f>
        <v>Jan-Dec'23</v>
      </c>
      <c r="J4" s="270" t="s">
        <v>33</v>
      </c>
      <c r="K4" s="126"/>
      <c r="L4" s="126"/>
      <c r="M4" s="126"/>
      <c r="N4" s="126"/>
      <c r="P4" s="126"/>
      <c r="Q4" s="126"/>
      <c r="R4" s="126"/>
      <c r="S4" s="126"/>
    </row>
    <row r="5" spans="2:19" x14ac:dyDescent="0.3">
      <c r="B5" s="149" t="s">
        <v>34</v>
      </c>
      <c r="C5" s="268">
        <v>20.223000000000003</v>
      </c>
      <c r="D5" s="268">
        <v>17.502533333333332</v>
      </c>
      <c r="E5" s="100">
        <v>0.15543273735611618</v>
      </c>
      <c r="F5" s="73"/>
      <c r="G5" s="149" t="s">
        <v>34</v>
      </c>
      <c r="H5" s="268">
        <v>18.556041666666669</v>
      </c>
      <c r="I5" s="268">
        <v>17.610466666666664</v>
      </c>
      <c r="J5" s="100">
        <v>5.369392066081935E-2</v>
      </c>
    </row>
    <row r="6" spans="2:19" x14ac:dyDescent="0.3">
      <c r="B6" s="149" t="s">
        <v>35</v>
      </c>
      <c r="C6" s="268">
        <v>5.3977333333333339</v>
      </c>
      <c r="D6" s="268">
        <v>4.637833333333333</v>
      </c>
      <c r="E6" s="100">
        <v>0.16384806123549089</v>
      </c>
      <c r="F6" s="73"/>
      <c r="G6" s="149" t="s">
        <v>35</v>
      </c>
      <c r="H6" s="268">
        <v>4.9435166666666674</v>
      </c>
      <c r="I6" s="268">
        <v>4.7154416666666661</v>
      </c>
      <c r="J6" s="100">
        <v>4.8367685600324117E-2</v>
      </c>
    </row>
    <row r="7" spans="2:19" ht="14.5" thickBot="1" x14ac:dyDescent="0.35">
      <c r="B7" s="271" t="s">
        <v>36</v>
      </c>
      <c r="C7" s="272">
        <v>2.01E-2</v>
      </c>
      <c r="D7" s="272">
        <v>4.5433333333333333E-2</v>
      </c>
      <c r="E7" s="102">
        <v>-0.55759354365370506</v>
      </c>
      <c r="F7" s="73"/>
      <c r="G7" s="271" t="s">
        <v>36</v>
      </c>
      <c r="H7" s="272">
        <v>2.0091666666666667E-2</v>
      </c>
      <c r="I7" s="272">
        <v>6.5408333333333332E-2</v>
      </c>
      <c r="J7" s="102">
        <v>-0.69282711173397882</v>
      </c>
    </row>
    <row r="8" spans="2:19" ht="18.5" hidden="1" customHeight="1" x14ac:dyDescent="0.3">
      <c r="C8" s="173"/>
      <c r="D8" s="173"/>
    </row>
    <row r="10" spans="2:19" ht="18" x14ac:dyDescent="0.3">
      <c r="B10" s="332" t="s">
        <v>197</v>
      </c>
      <c r="C10" s="332"/>
      <c r="D10" s="332"/>
      <c r="E10" s="332"/>
      <c r="G10" s="367"/>
      <c r="H10" s="367"/>
      <c r="I10" s="367"/>
      <c r="J10" s="367"/>
    </row>
    <row r="11" spans="2:19" ht="8.25" customHeight="1" x14ac:dyDescent="0.3"/>
    <row r="12" spans="2:19" ht="14.5" thickBot="1" x14ac:dyDescent="0.35">
      <c r="C12" s="269" t="str">
        <f>C4</f>
        <v>4Q24</v>
      </c>
      <c r="D12" s="269" t="str">
        <f>IF([1]Summary!C1=[1]Summary!S6,CONCATENATE([1]Summary!S9,[1]Summary!E1-1),IF([1]Summary!C1=[1]Summary!S7,CONCATENATE([1]Summary!S6,[1]Summary!E1),IF([1]Summary!C1=[1]Summary!S8,CONCATENATE([1]Summary!S7,[1]Summary!E1),IF([1]Summary!C1=[1]Summary!S9,CONCATENATE([1]Summary!S8,[1]Summary!E1)))))</f>
        <v>3Q24</v>
      </c>
      <c r="E12" s="270" t="str">
        <f>D4</f>
        <v>4Q23</v>
      </c>
    </row>
    <row r="13" spans="2:19" x14ac:dyDescent="0.3">
      <c r="B13" s="149" t="s">
        <v>34</v>
      </c>
      <c r="C13" s="268">
        <v>20.510300000000001</v>
      </c>
      <c r="D13" s="268">
        <v>19.669699999999999</v>
      </c>
      <c r="E13" s="268">
        <v>16.8935</v>
      </c>
    </row>
    <row r="14" spans="2:19" x14ac:dyDescent="0.3">
      <c r="B14" s="149" t="s">
        <v>35</v>
      </c>
      <c r="C14" s="268">
        <v>5.46</v>
      </c>
      <c r="D14" s="268">
        <v>5.2911000000000001</v>
      </c>
      <c r="E14" s="268">
        <v>4.5509000000000004</v>
      </c>
    </row>
    <row r="15" spans="2:19" ht="14.5" thickBot="1" x14ac:dyDescent="0.35">
      <c r="B15" s="271" t="s">
        <v>36</v>
      </c>
      <c r="C15" s="272">
        <v>1.9900000000000001E-2</v>
      </c>
      <c r="D15" s="272">
        <v>1.9699999999999999E-2</v>
      </c>
      <c r="E15" s="272">
        <v>2.0299999999999999E-2</v>
      </c>
    </row>
  </sheetData>
  <mergeCells count="5">
    <mergeCell ref="P2:S2"/>
    <mergeCell ref="B10:E10"/>
    <mergeCell ref="G10:J10"/>
    <mergeCell ref="B2:J2"/>
    <mergeCell ref="K2:N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6C402-CE9F-4A51-AFE4-0EC0213E9BB4}">
  <dimension ref="B2:U26"/>
  <sheetViews>
    <sheetView workbookViewId="0">
      <selection activeCell="B5" sqref="B5"/>
    </sheetView>
  </sheetViews>
  <sheetFormatPr defaultColWidth="9.1796875" defaultRowHeight="14.5" x14ac:dyDescent="0.35"/>
  <cols>
    <col min="1" max="1" width="9.1796875" style="9"/>
    <col min="2" max="2" width="53.453125" style="9" customWidth="1"/>
    <col min="3" max="3" width="9" style="9" bestFit="1" customWidth="1"/>
    <col min="4" max="4" width="9.54296875" style="9" bestFit="1" customWidth="1"/>
    <col min="5" max="5" width="7.453125" style="9" bestFit="1" customWidth="1"/>
    <col min="6" max="6" width="11.81640625" style="9" bestFit="1" customWidth="1"/>
    <col min="7" max="7" width="10.54296875" style="9" bestFit="1" customWidth="1"/>
    <col min="8" max="8" width="19.453125" style="9" bestFit="1" customWidth="1"/>
    <col min="9" max="9" width="16.7265625" style="9" bestFit="1" customWidth="1"/>
    <col min="10" max="10" width="8.453125" style="9" bestFit="1" customWidth="1"/>
    <col min="11" max="11" width="9.1796875" style="9" bestFit="1" customWidth="1"/>
    <col min="12" max="12" width="52.26953125" style="9" customWidth="1"/>
    <col min="13" max="13" width="8.1796875" style="9" bestFit="1" customWidth="1"/>
    <col min="14" max="14" width="8.7265625" style="9" bestFit="1" customWidth="1"/>
    <col min="15" max="15" width="7.26953125" style="9" bestFit="1" customWidth="1"/>
    <col min="16" max="16" width="10.7265625" style="9" bestFit="1" customWidth="1"/>
    <col min="17" max="17" width="9.453125" style="9" bestFit="1" customWidth="1"/>
    <col min="18" max="18" width="18" style="9" bestFit="1" customWidth="1"/>
    <col min="19" max="19" width="15.1796875" style="9" bestFit="1" customWidth="1"/>
    <col min="20" max="20" width="8.453125" style="9" bestFit="1" customWidth="1"/>
    <col min="21" max="16384" width="9.1796875" style="9"/>
  </cols>
  <sheetData>
    <row r="2" spans="2:21" ht="22.5" x14ac:dyDescent="0.45">
      <c r="B2" s="368" t="s">
        <v>67</v>
      </c>
      <c r="C2" s="368"/>
      <c r="D2" s="368"/>
      <c r="E2" s="368"/>
      <c r="F2" s="368"/>
      <c r="G2" s="368"/>
      <c r="H2" s="368"/>
      <c r="I2" s="368"/>
      <c r="J2" s="368"/>
      <c r="L2" s="368" t="s">
        <v>68</v>
      </c>
      <c r="M2" s="368"/>
      <c r="N2" s="368"/>
      <c r="O2" s="368"/>
      <c r="P2" s="368"/>
      <c r="Q2" s="368"/>
      <c r="R2" s="368"/>
      <c r="S2" s="368"/>
      <c r="T2" s="368"/>
    </row>
    <row r="3" spans="2:21" ht="22.5" x14ac:dyDescent="0.45">
      <c r="B3" s="16"/>
      <c r="C3" s="16"/>
      <c r="D3" s="16"/>
      <c r="E3" s="16"/>
      <c r="F3" s="16"/>
      <c r="G3" s="16"/>
      <c r="H3" s="16"/>
      <c r="I3" s="16"/>
      <c r="J3" s="16"/>
      <c r="L3" s="16"/>
      <c r="M3" s="16"/>
      <c r="N3" s="16"/>
      <c r="O3" s="16"/>
      <c r="P3" s="16"/>
      <c r="Q3" s="16"/>
      <c r="R3" s="16"/>
      <c r="S3" s="16"/>
      <c r="T3" s="16"/>
    </row>
    <row r="4" spans="2:21" ht="15.75" customHeight="1" x14ac:dyDescent="0.35">
      <c r="C4" s="369" t="s">
        <v>37</v>
      </c>
      <c r="D4" s="369"/>
      <c r="E4" s="369"/>
      <c r="F4" s="369"/>
      <c r="G4" s="369"/>
      <c r="H4" s="370" t="s">
        <v>61</v>
      </c>
      <c r="I4" s="18"/>
      <c r="J4" s="18"/>
      <c r="M4" s="369" t="s">
        <v>37</v>
      </c>
      <c r="N4" s="369"/>
      <c r="O4" s="369"/>
      <c r="P4" s="369"/>
      <c r="Q4" s="369"/>
      <c r="R4" s="371" t="s">
        <v>61</v>
      </c>
    </row>
    <row r="5" spans="2:21" ht="32.25" customHeight="1" x14ac:dyDescent="0.35">
      <c r="C5" s="11" t="s">
        <v>38</v>
      </c>
      <c r="D5" s="11" t="s">
        <v>62</v>
      </c>
      <c r="E5" s="11" t="s">
        <v>39</v>
      </c>
      <c r="F5" s="11" t="s">
        <v>40</v>
      </c>
      <c r="G5" s="11" t="s">
        <v>41</v>
      </c>
      <c r="H5" s="370"/>
      <c r="I5" s="11" t="s">
        <v>42</v>
      </c>
      <c r="J5" s="11" t="s">
        <v>43</v>
      </c>
      <c r="M5" s="4" t="s">
        <v>38</v>
      </c>
      <c r="N5" s="4" t="s">
        <v>62</v>
      </c>
      <c r="O5" s="4" t="s">
        <v>39</v>
      </c>
      <c r="P5" s="4" t="s">
        <v>40</v>
      </c>
      <c r="Q5" s="4" t="s">
        <v>41</v>
      </c>
      <c r="R5" s="371"/>
      <c r="S5" s="4" t="s">
        <v>42</v>
      </c>
      <c r="T5" s="4" t="s">
        <v>43</v>
      </c>
    </row>
    <row r="6" spans="2:21" ht="15.5" x14ac:dyDescent="0.35">
      <c r="B6" s="17"/>
      <c r="L6" s="17"/>
    </row>
    <row r="7" spans="2:21" x14ac:dyDescent="0.35">
      <c r="B7" s="3" t="s">
        <v>44</v>
      </c>
      <c r="C7" s="5">
        <v>314.24136166318544</v>
      </c>
      <c r="D7" s="5">
        <v>112.1625995503</v>
      </c>
      <c r="E7" s="5">
        <v>83.718458645219997</v>
      </c>
      <c r="F7" s="5">
        <v>44.419347160441973</v>
      </c>
      <c r="G7" s="5">
        <v>39.750122130046243</v>
      </c>
      <c r="H7" s="5"/>
      <c r="I7" s="5"/>
      <c r="J7" s="5">
        <v>594.29188914919371</v>
      </c>
      <c r="K7" s="19"/>
      <c r="L7" s="3" t="s">
        <v>44</v>
      </c>
      <c r="M7" s="5">
        <v>1321.983812843047</v>
      </c>
      <c r="N7" s="5">
        <v>447.9</v>
      </c>
      <c r="O7" s="5">
        <v>303.00986830912001</v>
      </c>
      <c r="P7" s="5">
        <v>152.30295710567259</v>
      </c>
      <c r="Q7" s="5">
        <v>146.88732301288479</v>
      </c>
      <c r="R7" s="5"/>
      <c r="S7" s="5"/>
      <c r="T7" s="5">
        <v>2372.0839612707246</v>
      </c>
      <c r="U7" s="19"/>
    </row>
    <row r="8" spans="2:21" ht="15.5" x14ac:dyDescent="0.35">
      <c r="B8" s="21"/>
      <c r="K8" s="19"/>
      <c r="L8" s="17"/>
      <c r="U8" s="19"/>
    </row>
    <row r="9" spans="2:21" x14ac:dyDescent="0.35">
      <c r="B9" s="3" t="s">
        <v>45</v>
      </c>
      <c r="C9" s="6">
        <v>20752.643886964044</v>
      </c>
      <c r="D9" s="6">
        <v>21035.630700034297</v>
      </c>
      <c r="E9" s="6">
        <v>4397.7489185479099</v>
      </c>
      <c r="F9" s="6">
        <v>2241.6385734841219</v>
      </c>
      <c r="G9" s="6">
        <v>3215.1144089408031</v>
      </c>
      <c r="H9" s="6">
        <v>3732.2001558271554</v>
      </c>
      <c r="I9" s="6">
        <v>-564.3324719541871</v>
      </c>
      <c r="J9" s="6">
        <v>54810.644171844157</v>
      </c>
      <c r="K9" s="19"/>
      <c r="L9" s="3" t="s">
        <v>45</v>
      </c>
      <c r="M9" s="6">
        <v>84040.781391197917</v>
      </c>
      <c r="N9" s="6">
        <v>75107.034301678723</v>
      </c>
      <c r="O9" s="6">
        <v>16270.489283492387</v>
      </c>
      <c r="P9" s="6">
        <v>10130.263688888646</v>
      </c>
      <c r="Q9" s="6">
        <v>12286.911829832634</v>
      </c>
      <c r="R9" s="6">
        <v>14116.921818766508</v>
      </c>
      <c r="S9" s="6">
        <v>-1991.1565706847227</v>
      </c>
      <c r="T9" s="6">
        <v>209961.2457431721</v>
      </c>
      <c r="U9" s="19"/>
    </row>
    <row r="10" spans="2:21" x14ac:dyDescent="0.35">
      <c r="B10" s="10" t="s">
        <v>46</v>
      </c>
      <c r="C10" s="2">
        <v>-272.96476733000009</v>
      </c>
      <c r="D10" s="2">
        <v>0</v>
      </c>
      <c r="E10" s="2">
        <v>-46.307465108999999</v>
      </c>
      <c r="F10" s="2">
        <v>0</v>
      </c>
      <c r="G10" s="2">
        <v>-5.9977765471290043</v>
      </c>
      <c r="H10" s="2">
        <v>-239.06246296805801</v>
      </c>
      <c r="I10" s="2">
        <v>564.3324719541871</v>
      </c>
      <c r="J10" s="2">
        <v>7.2759576141834261E-14</v>
      </c>
      <c r="K10" s="19"/>
      <c r="L10" s="10" t="s">
        <v>46</v>
      </c>
      <c r="M10" s="2">
        <v>-1105.2143305500001</v>
      </c>
      <c r="N10" s="2">
        <v>0</v>
      </c>
      <c r="O10" s="2">
        <v>-121.43723921859973</v>
      </c>
      <c r="P10" s="2">
        <v>0</v>
      </c>
      <c r="Q10" s="2">
        <v>-11.969341886342619</v>
      </c>
      <c r="R10" s="2">
        <v>-752.53565902977994</v>
      </c>
      <c r="S10" s="2">
        <v>1991.1565706847227</v>
      </c>
      <c r="T10" s="2">
        <v>2.473825588822365E-13</v>
      </c>
      <c r="U10" s="19"/>
    </row>
    <row r="11" spans="2:21" x14ac:dyDescent="0.35">
      <c r="B11" s="3" t="s">
        <v>47</v>
      </c>
      <c r="C11" s="14">
        <v>20479.679119634045</v>
      </c>
      <c r="D11" s="14">
        <v>21035.630700034297</v>
      </c>
      <c r="E11" s="14">
        <v>4351.4414534389098</v>
      </c>
      <c r="F11" s="14">
        <v>2241.6385734841219</v>
      </c>
      <c r="G11" s="14">
        <v>3209.1166323936732</v>
      </c>
      <c r="H11" s="14">
        <v>3493.1376928590967</v>
      </c>
      <c r="I11" s="14">
        <v>0</v>
      </c>
      <c r="J11" s="14">
        <v>54810.644171844157</v>
      </c>
      <c r="K11" s="19"/>
      <c r="L11" s="3" t="s">
        <v>47</v>
      </c>
      <c r="M11" s="6">
        <v>82935.567060647925</v>
      </c>
      <c r="N11" s="6">
        <v>75107.034301678723</v>
      </c>
      <c r="O11" s="6">
        <v>16149.052044273787</v>
      </c>
      <c r="P11" s="6">
        <v>10130.263688888646</v>
      </c>
      <c r="Q11" s="6">
        <v>12274.942487946291</v>
      </c>
      <c r="R11" s="6">
        <v>13364.386159736729</v>
      </c>
      <c r="S11" s="6">
        <v>0</v>
      </c>
      <c r="T11" s="6">
        <v>209961.2457431721</v>
      </c>
      <c r="U11" s="19"/>
    </row>
    <row r="12" spans="2:21" x14ac:dyDescent="0.35">
      <c r="B12" s="10" t="s">
        <v>19</v>
      </c>
      <c r="C12" s="2">
        <v>3717.3674516967722</v>
      </c>
      <c r="D12" s="2">
        <v>2533.4112290825128</v>
      </c>
      <c r="E12" s="2">
        <v>784.67106577524282</v>
      </c>
      <c r="F12" s="2">
        <v>240.73233382667053</v>
      </c>
      <c r="G12" s="2">
        <v>328.27740001895393</v>
      </c>
      <c r="H12" s="2">
        <v>154.17930904207412</v>
      </c>
      <c r="I12" s="2">
        <v>0</v>
      </c>
      <c r="J12" s="2">
        <v>7758.6387894422223</v>
      </c>
      <c r="K12" s="19"/>
      <c r="L12" s="10" t="s">
        <v>19</v>
      </c>
      <c r="M12" s="2">
        <v>16838.631644757883</v>
      </c>
      <c r="N12" s="2">
        <v>8731.2056185794008</v>
      </c>
      <c r="O12" s="2">
        <v>2551.6345736895883</v>
      </c>
      <c r="P12" s="2">
        <v>1142.1986024689872</v>
      </c>
      <c r="Q12" s="2">
        <v>1026.9398858630573</v>
      </c>
      <c r="R12" s="2">
        <v>296.63992913479785</v>
      </c>
      <c r="S12" s="2">
        <v>0</v>
      </c>
      <c r="T12" s="2">
        <v>30587.250254493709</v>
      </c>
      <c r="U12" s="19"/>
    </row>
    <row r="13" spans="2:21" x14ac:dyDescent="0.35">
      <c r="B13" s="3" t="s">
        <v>21</v>
      </c>
      <c r="C13" s="6">
        <v>4473.6004930436347</v>
      </c>
      <c r="D13" s="6">
        <v>3087.7490620552562</v>
      </c>
      <c r="E13" s="6">
        <v>1058.4861513843732</v>
      </c>
      <c r="F13" s="6">
        <v>376.11302005303071</v>
      </c>
      <c r="G13" s="6">
        <v>585.02319890304</v>
      </c>
      <c r="H13" s="6">
        <v>402.39335291259351</v>
      </c>
      <c r="I13" s="6">
        <v>0</v>
      </c>
      <c r="J13" s="6">
        <v>9983.3652783519319</v>
      </c>
      <c r="K13" s="19"/>
      <c r="L13" s="3" t="s">
        <v>21</v>
      </c>
      <c r="M13" s="6">
        <v>19896.094103741321</v>
      </c>
      <c r="N13" s="6">
        <v>11025.057689166877</v>
      </c>
      <c r="O13" s="6">
        <v>3693.2270750060188</v>
      </c>
      <c r="P13" s="6">
        <v>1814.9405053848513</v>
      </c>
      <c r="Q13" s="6">
        <v>2051.1720728662694</v>
      </c>
      <c r="R13" s="6">
        <v>1141.4573785788609</v>
      </c>
      <c r="S13" s="6">
        <v>0</v>
      </c>
      <c r="T13" s="6">
        <v>39621.948824744199</v>
      </c>
      <c r="U13" s="19"/>
    </row>
    <row r="14" spans="2:21" x14ac:dyDescent="0.35">
      <c r="B14" s="15" t="s">
        <v>48</v>
      </c>
      <c r="C14" s="13">
        <f>+C13/C9</f>
        <v>0.21556773765359921</v>
      </c>
      <c r="D14" s="13">
        <f t="shared" ref="D14:J14" si="0">+D13/D9</f>
        <v>0.14678661676876756</v>
      </c>
      <c r="E14" s="13">
        <f t="shared" si="0"/>
        <v>0.24068817274222062</v>
      </c>
      <c r="F14" s="13">
        <f t="shared" si="0"/>
        <v>0.16778486260095346</v>
      </c>
      <c r="G14" s="13">
        <f t="shared" si="0"/>
        <v>0.18196030513756176</v>
      </c>
      <c r="H14" s="13">
        <f t="shared" si="0"/>
        <v>0.10781665937297845</v>
      </c>
      <c r="I14" s="13">
        <f t="shared" si="0"/>
        <v>0</v>
      </c>
      <c r="J14" s="13">
        <f t="shared" si="0"/>
        <v>0.18214281968757295</v>
      </c>
      <c r="K14" s="19"/>
      <c r="L14" s="15" t="s">
        <v>48</v>
      </c>
      <c r="M14" s="7">
        <f>+M13/M9</f>
        <v>0.2367433259708501</v>
      </c>
      <c r="N14" s="7">
        <f t="shared" ref="N14" si="1">+N13/N9</f>
        <v>0.14679127982717399</v>
      </c>
      <c r="O14" s="7">
        <f t="shared" ref="O14" si="2">+O13/O9</f>
        <v>0.22698930626217065</v>
      </c>
      <c r="P14" s="7">
        <f t="shared" ref="P14" si="3">+P13/P9</f>
        <v>0.17916024312136752</v>
      </c>
      <c r="Q14" s="7">
        <f t="shared" ref="Q14" si="4">+Q13/Q9</f>
        <v>0.16693959403908326</v>
      </c>
      <c r="R14" s="7">
        <f t="shared" ref="R14" si="5">+R13/R9</f>
        <v>8.0857384721182646E-2</v>
      </c>
      <c r="S14" s="7">
        <f t="shared" ref="S14" si="6">+S13/S9</f>
        <v>0</v>
      </c>
      <c r="T14" s="7">
        <f t="shared" ref="T14" si="7">+T13/T9</f>
        <v>0.18871077224037044</v>
      </c>
      <c r="U14" s="19"/>
    </row>
    <row r="15" spans="2:21" x14ac:dyDescent="0.35">
      <c r="B15" s="10" t="s">
        <v>49</v>
      </c>
      <c r="C15" s="2">
        <v>-12.271397363759533</v>
      </c>
      <c r="D15" s="2">
        <v>-30.56967066735195</v>
      </c>
      <c r="E15" s="2">
        <v>6.6893640866200004</v>
      </c>
      <c r="F15" s="2">
        <v>-2.3217891715990482</v>
      </c>
      <c r="G15" s="2">
        <v>1.4763906684679997</v>
      </c>
      <c r="H15" s="2">
        <v>33.777558297783997</v>
      </c>
      <c r="I15" s="2">
        <v>0</v>
      </c>
      <c r="J15" s="2">
        <v>-3.2195441498385335</v>
      </c>
      <c r="K15" s="19"/>
      <c r="L15" s="10" t="s">
        <v>49</v>
      </c>
      <c r="M15" s="2">
        <v>33.824150823439965</v>
      </c>
      <c r="N15" s="2">
        <v>-30.169237300334963</v>
      </c>
      <c r="O15" s="2">
        <v>27.880616459400997</v>
      </c>
      <c r="P15" s="2">
        <v>14.888178314559994</v>
      </c>
      <c r="Q15" s="2">
        <v>5.5598189382024996</v>
      </c>
      <c r="R15" s="2">
        <v>40.182085422520998</v>
      </c>
      <c r="S15" s="2">
        <v>0</v>
      </c>
      <c r="T15" s="2">
        <v>92.165612657789495</v>
      </c>
      <c r="U15" s="19"/>
    </row>
    <row r="16" spans="2:21" x14ac:dyDescent="0.35">
      <c r="B16" s="10" t="s">
        <v>50</v>
      </c>
      <c r="C16" s="2">
        <v>768.504438670632</v>
      </c>
      <c r="D16" s="2">
        <v>584.907503640095</v>
      </c>
      <c r="E16" s="2">
        <v>267.12572152251016</v>
      </c>
      <c r="F16" s="2">
        <v>137.70247539795912</v>
      </c>
      <c r="G16" s="2">
        <v>255.26940821561789</v>
      </c>
      <c r="H16" s="2">
        <v>214.43648561273491</v>
      </c>
      <c r="I16" s="2">
        <v>0</v>
      </c>
      <c r="J16" s="2">
        <v>2227.9460330595493</v>
      </c>
      <c r="K16" s="19"/>
      <c r="L16" s="10" t="s">
        <v>50</v>
      </c>
      <c r="M16" s="2">
        <v>3023.6383080700016</v>
      </c>
      <c r="N16" s="2">
        <v>2324.0213078878096</v>
      </c>
      <c r="O16" s="2">
        <v>1113.7118848570292</v>
      </c>
      <c r="P16" s="2">
        <v>657.85372460130418</v>
      </c>
      <c r="Q16" s="2">
        <v>1018.6723680650098</v>
      </c>
      <c r="R16" s="2">
        <v>804.63536411154178</v>
      </c>
      <c r="S16" s="2">
        <v>0</v>
      </c>
      <c r="T16" s="2">
        <v>8942.5329575926953</v>
      </c>
      <c r="U16" s="19"/>
    </row>
    <row r="17" spans="2:21" x14ac:dyDescent="0.35">
      <c r="B17" s="10" t="s">
        <v>51</v>
      </c>
      <c r="C17" s="2">
        <v>-753.54257376037424</v>
      </c>
      <c r="D17" s="2">
        <v>-13.532699765400903</v>
      </c>
      <c r="E17" s="2">
        <v>18.748225984449032</v>
      </c>
      <c r="F17" s="2">
        <v>-25.16038043076999</v>
      </c>
      <c r="G17" s="2">
        <v>-51.55465515430302</v>
      </c>
      <c r="H17" s="2">
        <v>-10.971037523933045</v>
      </c>
      <c r="I17" s="2">
        <v>0</v>
      </c>
      <c r="J17" s="2">
        <v>-836.01312065033289</v>
      </c>
      <c r="K17" s="19"/>
      <c r="L17" s="10" t="s">
        <v>51</v>
      </c>
      <c r="M17" s="2">
        <v>-2415.9892542798902</v>
      </c>
      <c r="N17" s="2">
        <v>-404.41213588923489</v>
      </c>
      <c r="O17" s="2">
        <v>-138.69679935117949</v>
      </c>
      <c r="P17" s="2">
        <v>-388.90799747748406</v>
      </c>
      <c r="Q17" s="2">
        <v>-134.43779306853452</v>
      </c>
      <c r="R17" s="2">
        <v>-24.017232292789036</v>
      </c>
      <c r="S17" s="2">
        <v>0</v>
      </c>
      <c r="T17" s="2">
        <v>-3506.4612123591128</v>
      </c>
      <c r="U17" s="19"/>
    </row>
    <row r="18" spans="2:21" x14ac:dyDescent="0.35">
      <c r="B18" s="10" t="s">
        <v>53</v>
      </c>
      <c r="C18" s="2">
        <v>100.77149088383374</v>
      </c>
      <c r="D18" s="2">
        <v>7.3659373114319999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108.1374281952657</v>
      </c>
      <c r="K18" s="19"/>
      <c r="L18" s="10" t="s">
        <v>53</v>
      </c>
      <c r="M18" s="2">
        <v>405.51843603000003</v>
      </c>
      <c r="N18" s="2">
        <v>7.3659373114319999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412.88437334143202</v>
      </c>
      <c r="U18" s="19"/>
    </row>
    <row r="19" spans="2:21" x14ac:dyDescent="0.35">
      <c r="B19" s="10" t="s">
        <v>54</v>
      </c>
      <c r="C19" s="2">
        <v>2937.5278891190833</v>
      </c>
      <c r="D19" s="2">
        <v>2654.3129466285427</v>
      </c>
      <c r="E19" s="2">
        <v>803.41929175969187</v>
      </c>
      <c r="F19" s="2">
        <v>215.57195339360774</v>
      </c>
      <c r="G19" s="2">
        <v>276.72274717930702</v>
      </c>
      <c r="H19" s="2">
        <v>143.20827131060074</v>
      </c>
      <c r="I19" s="2">
        <v>0</v>
      </c>
      <c r="J19" s="2">
        <v>7030.7630993908342</v>
      </c>
      <c r="K19" s="19"/>
      <c r="L19" s="10" t="s">
        <v>54</v>
      </c>
      <c r="M19" s="2">
        <v>14828.160826766762</v>
      </c>
      <c r="N19" s="2">
        <v>8334.159420001597</v>
      </c>
      <c r="O19" s="2">
        <v>2412.9377743384093</v>
      </c>
      <c r="P19" s="2">
        <v>753.29060498748868</v>
      </c>
      <c r="Q19" s="2">
        <v>892.50209510917887</v>
      </c>
      <c r="R19" s="2">
        <v>272.62269659325477</v>
      </c>
      <c r="S19" s="2">
        <v>0</v>
      </c>
      <c r="T19" s="2">
        <v>27493.67341779669</v>
      </c>
      <c r="U19" s="19"/>
    </row>
    <row r="20" spans="2:21" ht="15.5" x14ac:dyDescent="0.35">
      <c r="B20" s="12"/>
      <c r="K20" s="19"/>
      <c r="L20" s="8"/>
      <c r="M20" s="20"/>
      <c r="N20" s="20"/>
      <c r="O20" s="20"/>
      <c r="P20" s="20"/>
      <c r="Q20" s="20"/>
      <c r="R20" s="20"/>
      <c r="S20" s="20"/>
      <c r="T20" s="20"/>
      <c r="U20" s="19"/>
    </row>
    <row r="21" spans="2:21" x14ac:dyDescent="0.35">
      <c r="B21" s="3" t="s">
        <v>55</v>
      </c>
      <c r="C21" s="6">
        <v>82115.13687479416</v>
      </c>
      <c r="D21" s="6">
        <v>101756.56710139253</v>
      </c>
      <c r="E21" s="6">
        <v>37918.91884456377</v>
      </c>
      <c r="F21" s="6">
        <v>12132.061781181572</v>
      </c>
      <c r="G21" s="6">
        <v>21637.330477443851</v>
      </c>
      <c r="H21" s="6">
        <v>13062.771989055449</v>
      </c>
      <c r="I21" s="6">
        <v>-12322.621014866532</v>
      </c>
      <c r="J21" s="6">
        <v>256300.16605356481</v>
      </c>
      <c r="K21" s="19"/>
      <c r="L21" s="3" t="s">
        <v>55</v>
      </c>
      <c r="M21" s="6">
        <v>82115.13687479416</v>
      </c>
      <c r="N21" s="6">
        <v>101756.56710139253</v>
      </c>
      <c r="O21" s="6">
        <v>37918.91884456377</v>
      </c>
      <c r="P21" s="6">
        <v>12132.061781181572</v>
      </c>
      <c r="Q21" s="6">
        <v>21637.330477443851</v>
      </c>
      <c r="R21" s="6">
        <v>13062.771989055449</v>
      </c>
      <c r="S21" s="6">
        <v>-12322.621014866532</v>
      </c>
      <c r="T21" s="6">
        <v>256300.16605356481</v>
      </c>
      <c r="U21" s="19"/>
    </row>
    <row r="22" spans="2:21" x14ac:dyDescent="0.35">
      <c r="B22" s="10" t="s">
        <v>56</v>
      </c>
      <c r="C22" s="2">
        <v>8068.3029706999996</v>
      </c>
      <c r="D22" s="2">
        <v>658.65929677637996</v>
      </c>
      <c r="E22" s="2">
        <v>0</v>
      </c>
      <c r="F22" s="2">
        <v>461.29692721982804</v>
      </c>
      <c r="G22" s="2">
        <v>0</v>
      </c>
      <c r="H22" s="2">
        <v>0</v>
      </c>
      <c r="I22" s="2">
        <v>0</v>
      </c>
      <c r="J22" s="2">
        <v>9188.2591946962093</v>
      </c>
      <c r="K22" s="19"/>
      <c r="L22" s="10" t="s">
        <v>56</v>
      </c>
      <c r="M22" s="2">
        <v>8068.3029706999996</v>
      </c>
      <c r="N22" s="2">
        <v>658.65929677637996</v>
      </c>
      <c r="O22" s="2">
        <v>0</v>
      </c>
      <c r="P22" s="2">
        <v>461.29692721982804</v>
      </c>
      <c r="Q22" s="2">
        <v>0</v>
      </c>
      <c r="R22" s="2">
        <v>0</v>
      </c>
      <c r="S22" s="2">
        <v>0</v>
      </c>
      <c r="T22" s="2">
        <v>9188.2591946962093</v>
      </c>
      <c r="U22" s="19"/>
    </row>
    <row r="23" spans="2:21" x14ac:dyDescent="0.35">
      <c r="B23" s="10" t="s">
        <v>57</v>
      </c>
      <c r="C23" s="2">
        <v>56387.769210808052</v>
      </c>
      <c r="D23" s="2">
        <v>35480.129346714632</v>
      </c>
      <c r="E23" s="2">
        <v>11477.643865638624</v>
      </c>
      <c r="F23" s="2">
        <v>2220.4204738553885</v>
      </c>
      <c r="G23" s="2">
        <v>5837.292707864005</v>
      </c>
      <c r="H23" s="2">
        <v>4885.9306995875531</v>
      </c>
      <c r="I23" s="2">
        <v>-7842.8590500401888</v>
      </c>
      <c r="J23" s="2">
        <v>108446.32725442808</v>
      </c>
      <c r="K23" s="19"/>
      <c r="L23" s="10" t="s">
        <v>57</v>
      </c>
      <c r="M23" s="2">
        <v>56387.769210808052</v>
      </c>
      <c r="N23" s="2">
        <v>35480.129346714632</v>
      </c>
      <c r="O23" s="2">
        <v>11477.643865638624</v>
      </c>
      <c r="P23" s="2">
        <v>2220.4204738553885</v>
      </c>
      <c r="Q23" s="2">
        <v>5837.292707864005</v>
      </c>
      <c r="R23" s="2">
        <v>4885.9306995875531</v>
      </c>
      <c r="S23" s="2">
        <v>-7842.8590500401888</v>
      </c>
      <c r="T23" s="2">
        <v>108446.32725442808</v>
      </c>
      <c r="U23" s="19"/>
    </row>
    <row r="24" spans="2:21" x14ac:dyDescent="0.35">
      <c r="B24" s="10" t="s">
        <v>58</v>
      </c>
      <c r="C24" s="2">
        <v>5141.5452999739782</v>
      </c>
      <c r="D24" s="2">
        <v>1693.4636882398565</v>
      </c>
      <c r="E24" s="2">
        <v>886.3636237694401</v>
      </c>
      <c r="F24" s="2">
        <v>569.30772273494392</v>
      </c>
      <c r="G24" s="2">
        <v>1028.9038019572934</v>
      </c>
      <c r="H24" s="2">
        <v>435.68064477324077</v>
      </c>
      <c r="I24" s="2">
        <v>0</v>
      </c>
      <c r="J24" s="2">
        <v>9755.2647814487536</v>
      </c>
      <c r="K24" s="19"/>
      <c r="L24" s="10" t="s">
        <v>58</v>
      </c>
      <c r="M24" s="2">
        <v>5141.5452999739782</v>
      </c>
      <c r="N24" s="2">
        <v>1693.4636882398565</v>
      </c>
      <c r="O24" s="2">
        <v>886.3636237694401</v>
      </c>
      <c r="P24" s="2">
        <v>569.30772273494392</v>
      </c>
      <c r="Q24" s="2">
        <v>1028.9038019572934</v>
      </c>
      <c r="R24" s="2">
        <v>435.68064477324077</v>
      </c>
      <c r="S24" s="2">
        <v>0</v>
      </c>
      <c r="T24" s="2">
        <v>9755.2647814487536</v>
      </c>
      <c r="U24" s="19"/>
    </row>
    <row r="25" spans="2:21" hidden="1" x14ac:dyDescent="0.35">
      <c r="C25"/>
      <c r="D25"/>
      <c r="E25"/>
      <c r="F25"/>
      <c r="G25"/>
      <c r="H25"/>
      <c r="I25"/>
      <c r="J25"/>
      <c r="K25" s="19">
        <f t="shared" ref="K25" si="8">+SUM(C25:I25)</f>
        <v>0</v>
      </c>
      <c r="M25"/>
      <c r="N25"/>
      <c r="O25"/>
      <c r="P25"/>
      <c r="Q25"/>
      <c r="R25"/>
      <c r="S25"/>
      <c r="T25"/>
    </row>
    <row r="26" spans="2:21" x14ac:dyDescent="0.35">
      <c r="B26" s="1" t="s">
        <v>64</v>
      </c>
      <c r="C26"/>
      <c r="D26"/>
      <c r="E26"/>
      <c r="F26"/>
      <c r="G26"/>
      <c r="L26" s="1" t="s">
        <v>64</v>
      </c>
      <c r="M26"/>
      <c r="N26"/>
      <c r="O26"/>
      <c r="P26"/>
      <c r="Q26"/>
      <c r="R26"/>
    </row>
  </sheetData>
  <mergeCells count="6">
    <mergeCell ref="B2:J2"/>
    <mergeCell ref="L2:T2"/>
    <mergeCell ref="C4:G4"/>
    <mergeCell ref="H4:H5"/>
    <mergeCell ref="M4:Q4"/>
    <mergeCell ref="R4:R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29"/>
  <sheetViews>
    <sheetView showGridLines="0" zoomScale="110" zoomScaleNormal="110" zoomScalePageLayoutView="120" workbookViewId="0">
      <selection activeCell="D47" sqref="D47"/>
    </sheetView>
  </sheetViews>
  <sheetFormatPr defaultColWidth="11.453125" defaultRowHeight="13" outlineLevelCol="1" x14ac:dyDescent="0.3"/>
  <cols>
    <col min="1" max="1" width="3.7265625" style="25" customWidth="1"/>
    <col min="2" max="2" width="1.26953125" style="25" customWidth="1"/>
    <col min="3" max="3" width="6.7265625" style="25" customWidth="1"/>
    <col min="4" max="4" width="22" style="25" customWidth="1"/>
    <col min="5" max="7" width="12.6328125" style="25" customWidth="1"/>
    <col min="8" max="9" width="14.1796875" style="25" customWidth="1" outlineLevel="1"/>
    <col min="10" max="10" width="12.6328125" style="25" customWidth="1" outlineLevel="1"/>
    <col min="11" max="11" width="11.453125" style="25"/>
    <col min="12" max="12" width="4.7265625" style="25" customWidth="1"/>
    <col min="13" max="16384" width="11.453125" style="25"/>
  </cols>
  <sheetData>
    <row r="1" spans="2:12" ht="27" customHeight="1" x14ac:dyDescent="0.3">
      <c r="B1" s="332" t="s">
        <v>82</v>
      </c>
      <c r="C1" s="332"/>
      <c r="D1" s="332"/>
      <c r="E1" s="332"/>
      <c r="F1" s="332"/>
      <c r="G1" s="332"/>
      <c r="H1" s="332"/>
      <c r="I1" s="332"/>
      <c r="J1" s="332"/>
      <c r="K1" s="24"/>
      <c r="L1" s="24"/>
    </row>
    <row r="2" spans="2:12" ht="6" customHeight="1" x14ac:dyDescent="0.3">
      <c r="E2" s="22"/>
      <c r="F2" s="22"/>
      <c r="G2" s="22"/>
      <c r="H2" s="22"/>
      <c r="I2" s="23"/>
      <c r="J2" s="22"/>
    </row>
    <row r="3" spans="2:12" ht="23.25" customHeight="1" x14ac:dyDescent="0.3">
      <c r="C3" s="83"/>
      <c r="D3" s="83"/>
      <c r="E3" s="84" t="s">
        <v>70</v>
      </c>
      <c r="F3" s="84" t="s">
        <v>71</v>
      </c>
      <c r="G3" s="85" t="s">
        <v>72</v>
      </c>
      <c r="H3" s="86" t="s">
        <v>73</v>
      </c>
      <c r="I3" s="86" t="s">
        <v>74</v>
      </c>
      <c r="J3" s="85" t="s">
        <v>72</v>
      </c>
    </row>
    <row r="4" spans="2:12" ht="19" customHeight="1" x14ac:dyDescent="0.3">
      <c r="C4" s="93" t="s">
        <v>83</v>
      </c>
      <c r="D4" s="93"/>
      <c r="E4" s="104"/>
      <c r="F4" s="104"/>
      <c r="G4" s="105"/>
      <c r="H4" s="104"/>
      <c r="I4" s="104"/>
      <c r="J4" s="105"/>
    </row>
    <row r="5" spans="2:12" ht="19" customHeight="1" x14ac:dyDescent="0.3">
      <c r="C5" s="334" t="s">
        <v>9</v>
      </c>
      <c r="D5" s="334"/>
      <c r="E5" s="97">
        <v>332.127129672862</v>
      </c>
      <c r="F5" s="97">
        <v>317.93542067670995</v>
      </c>
      <c r="G5" s="98">
        <v>4.4637080593114442</v>
      </c>
      <c r="H5" s="97">
        <v>1280.6693536820399</v>
      </c>
      <c r="I5" s="97">
        <v>1263.4698128844684</v>
      </c>
      <c r="J5" s="98">
        <v>1.3612941616947261</v>
      </c>
    </row>
    <row r="6" spans="2:12" ht="19" customHeight="1" x14ac:dyDescent="0.3">
      <c r="C6" s="334" t="s">
        <v>84</v>
      </c>
      <c r="D6" s="334"/>
      <c r="E6" s="97">
        <v>116.20656462758399</v>
      </c>
      <c r="F6" s="97">
        <v>116.46163331364508</v>
      </c>
      <c r="G6" s="98">
        <v>-0.2190152059555639</v>
      </c>
      <c r="H6" s="97">
        <v>433.69768244999909</v>
      </c>
      <c r="I6" s="97">
        <v>452.42730228163407</v>
      </c>
      <c r="J6" s="98">
        <v>-4.1398075971940003</v>
      </c>
    </row>
    <row r="7" spans="2:12" ht="21" customHeight="1" x14ac:dyDescent="0.3">
      <c r="C7" s="106" t="s">
        <v>85</v>
      </c>
      <c r="D7" s="106"/>
      <c r="E7" s="99">
        <v>448.33369430044604</v>
      </c>
      <c r="F7" s="99">
        <v>434.39705399035506</v>
      </c>
      <c r="G7" s="98">
        <v>3.2082722896183302</v>
      </c>
      <c r="H7" s="99">
        <v>1714.3670361320387</v>
      </c>
      <c r="I7" s="99">
        <v>1715.8971151661024</v>
      </c>
      <c r="J7" s="98">
        <v>-8.9170791217019207E-2</v>
      </c>
    </row>
    <row r="8" spans="2:12" ht="19" customHeight="1" x14ac:dyDescent="0.3">
      <c r="C8" s="334" t="s">
        <v>86</v>
      </c>
      <c r="D8" s="334"/>
      <c r="E8" s="97">
        <v>70.093868285132729</v>
      </c>
      <c r="F8" s="97">
        <v>68.46074453662132</v>
      </c>
      <c r="G8" s="98">
        <v>2.3854893188282711</v>
      </c>
      <c r="H8" s="97">
        <v>289.59636459453645</v>
      </c>
      <c r="I8" s="97">
        <v>297.61388355586155</v>
      </c>
      <c r="J8" s="98">
        <v>-2.6939331141183853</v>
      </c>
    </row>
    <row r="9" spans="2:12" ht="19" customHeight="1" x14ac:dyDescent="0.3">
      <c r="C9" s="334" t="s">
        <v>87</v>
      </c>
      <c r="D9" s="334"/>
      <c r="E9" s="97">
        <v>58.276598427994998</v>
      </c>
      <c r="F9" s="97">
        <v>53.899052521965125</v>
      </c>
      <c r="G9" s="98">
        <v>8.121749272393842</v>
      </c>
      <c r="H9" s="97">
        <v>232.09010576403293</v>
      </c>
      <c r="I9" s="97">
        <v>222.4769455884076</v>
      </c>
      <c r="J9" s="98">
        <v>4.3209691459042743</v>
      </c>
    </row>
    <row r="10" spans="2:12" ht="21" customHeight="1" x14ac:dyDescent="0.3">
      <c r="C10" s="106" t="s">
        <v>88</v>
      </c>
      <c r="D10" s="106"/>
      <c r="E10" s="99">
        <v>576.70416101357375</v>
      </c>
      <c r="F10" s="99">
        <v>556.75685104894148</v>
      </c>
      <c r="G10" s="98">
        <v>3.5827686587154073</v>
      </c>
      <c r="H10" s="99">
        <v>2236.053506490608</v>
      </c>
      <c r="I10" s="99">
        <v>2235.9879443103719</v>
      </c>
      <c r="J10" s="98">
        <v>2.9321347819966093E-3</v>
      </c>
    </row>
    <row r="11" spans="2:12" ht="19" customHeight="1" x14ac:dyDescent="0.3">
      <c r="C11" s="334" t="s">
        <v>89</v>
      </c>
      <c r="D11" s="334"/>
      <c r="E11" s="97">
        <v>52.70615407199999</v>
      </c>
      <c r="F11" s="97">
        <v>51.590605883000002</v>
      </c>
      <c r="G11" s="98">
        <v>2.1623087573925615</v>
      </c>
      <c r="H11" s="97">
        <v>229.54329453502402</v>
      </c>
      <c r="I11" s="97">
        <v>237.5549641774</v>
      </c>
      <c r="J11" s="98">
        <v>-3.3725540824282918</v>
      </c>
    </row>
    <row r="12" spans="2:12" ht="21" customHeight="1" x14ac:dyDescent="0.3">
      <c r="C12" s="106" t="s">
        <v>90</v>
      </c>
      <c r="D12" s="106"/>
      <c r="E12" s="99">
        <v>629.41031508557376</v>
      </c>
      <c r="F12" s="99">
        <v>608.34745693194145</v>
      </c>
      <c r="G12" s="98">
        <v>3.4623072577401715</v>
      </c>
      <c r="H12" s="99">
        <v>2465.5968010256279</v>
      </c>
      <c r="I12" s="99">
        <v>2473.5429084877715</v>
      </c>
      <c r="J12" s="98">
        <v>-0.32124397094051016</v>
      </c>
    </row>
    <row r="13" spans="2:12" ht="21" customHeight="1" x14ac:dyDescent="0.3">
      <c r="C13" s="93" t="s">
        <v>91</v>
      </c>
      <c r="D13" s="107"/>
      <c r="E13" s="108"/>
      <c r="F13" s="108"/>
      <c r="G13" s="109"/>
      <c r="H13" s="108"/>
      <c r="I13" s="108"/>
      <c r="J13" s="109"/>
    </row>
    <row r="14" spans="2:12" ht="19" customHeight="1" x14ac:dyDescent="0.3">
      <c r="C14" s="96" t="s">
        <v>92</v>
      </c>
      <c r="D14" s="90"/>
      <c r="E14" s="101">
        <v>64947.040995232877</v>
      </c>
      <c r="F14" s="101">
        <v>49985.872549538377</v>
      </c>
      <c r="G14" s="98">
        <v>29.930793807524857</v>
      </c>
      <c r="H14" s="101">
        <v>237004.45619671309</v>
      </c>
      <c r="I14" s="101">
        <v>213631.94446268844</v>
      </c>
      <c r="J14" s="98">
        <v>10.940550952157224</v>
      </c>
    </row>
    <row r="15" spans="2:12" ht="19" customHeight="1" x14ac:dyDescent="0.3">
      <c r="C15" s="334" t="s">
        <v>0</v>
      </c>
      <c r="D15" s="334"/>
      <c r="E15" s="101">
        <v>14180.771642403426</v>
      </c>
      <c r="F15" s="101">
        <v>10007.618690472951</v>
      </c>
      <c r="G15" s="98">
        <v>41.699759763061635</v>
      </c>
      <c r="H15" s="101">
        <v>48695.155313466079</v>
      </c>
      <c r="I15" s="101">
        <v>42381.806850635301</v>
      </c>
      <c r="J15" s="98">
        <v>14.896364577094801</v>
      </c>
    </row>
    <row r="16" spans="2:12" ht="19" customHeight="1" thickBot="1" x14ac:dyDescent="0.35">
      <c r="C16" s="335" t="s">
        <v>93</v>
      </c>
      <c r="D16" s="335"/>
      <c r="E16" s="102">
        <v>0.21834361389065127</v>
      </c>
      <c r="F16" s="102">
        <v>0.20020894264784364</v>
      </c>
      <c r="G16" s="103" t="s">
        <v>10</v>
      </c>
      <c r="H16" s="102">
        <v>0.20546092716944203</v>
      </c>
      <c r="I16" s="102">
        <v>0.19838702941749159</v>
      </c>
      <c r="J16" s="103" t="s">
        <v>11</v>
      </c>
    </row>
    <row r="17" spans="2:22" s="26" customFormat="1" ht="9" customHeight="1" x14ac:dyDescent="0.3">
      <c r="C17" s="42"/>
      <c r="D17" s="42"/>
      <c r="E17" s="27"/>
      <c r="F17" s="27"/>
      <c r="G17" s="28"/>
      <c r="H17" s="27"/>
      <c r="I17" s="27"/>
      <c r="J17" s="28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2:22" ht="13" customHeight="1" x14ac:dyDescent="0.3">
      <c r="B18" s="29"/>
      <c r="C18" s="336" t="s">
        <v>94</v>
      </c>
      <c r="D18" s="336"/>
      <c r="E18" s="336"/>
      <c r="F18" s="336"/>
      <c r="G18" s="336"/>
      <c r="H18" s="336"/>
      <c r="I18" s="336"/>
      <c r="J18" s="336"/>
      <c r="K18" s="336"/>
    </row>
    <row r="19" spans="2:22" x14ac:dyDescent="0.3">
      <c r="B19" s="29"/>
      <c r="C19" s="336" t="s">
        <v>95</v>
      </c>
      <c r="D19" s="336"/>
      <c r="E19" s="336"/>
      <c r="F19" s="336"/>
      <c r="G19" s="336"/>
      <c r="H19" s="336"/>
      <c r="I19" s="336"/>
      <c r="J19" s="336"/>
      <c r="K19" s="336"/>
      <c r="L19" s="29"/>
    </row>
    <row r="20" spans="2:22" x14ac:dyDescent="0.3">
      <c r="B20" s="29"/>
      <c r="C20" s="336" t="s">
        <v>96</v>
      </c>
      <c r="D20" s="336"/>
      <c r="E20" s="336"/>
      <c r="F20" s="336"/>
      <c r="G20" s="336"/>
      <c r="H20" s="336"/>
      <c r="I20" s="336"/>
      <c r="J20" s="336"/>
      <c r="K20" s="336"/>
      <c r="L20" s="29"/>
    </row>
    <row r="21" spans="2:22" x14ac:dyDescent="0.3">
      <c r="B21" s="29"/>
      <c r="C21" s="30"/>
    </row>
    <row r="22" spans="2:22" x14ac:dyDescent="0.3">
      <c r="D22" s="31"/>
      <c r="E22" s="32"/>
      <c r="F22" s="32"/>
      <c r="G22" s="33"/>
      <c r="H22" s="32"/>
      <c r="I22" s="32"/>
      <c r="J22" s="34"/>
    </row>
    <row r="23" spans="2:22" x14ac:dyDescent="0.3">
      <c r="E23" s="35"/>
      <c r="F23" s="35"/>
      <c r="H23" s="36"/>
      <c r="I23" s="37"/>
    </row>
    <row r="24" spans="2:22" x14ac:dyDescent="0.3">
      <c r="E24" s="38"/>
      <c r="F24" s="38"/>
    </row>
    <row r="25" spans="2:22" x14ac:dyDescent="0.3">
      <c r="E25" s="35"/>
      <c r="F25" s="35"/>
    </row>
    <row r="26" spans="2:22" x14ac:dyDescent="0.3">
      <c r="E26" s="39"/>
      <c r="F26" s="39"/>
      <c r="G26" s="33"/>
    </row>
    <row r="29" spans="2:22" x14ac:dyDescent="0.3">
      <c r="E29" s="333"/>
      <c r="F29" s="333"/>
      <c r="G29" s="333"/>
      <c r="H29" s="333"/>
      <c r="I29" s="333"/>
      <c r="J29" s="333"/>
      <c r="K29" s="333"/>
    </row>
  </sheetData>
  <mergeCells count="12">
    <mergeCell ref="B1:J1"/>
    <mergeCell ref="E29:K29"/>
    <mergeCell ref="C15:D15"/>
    <mergeCell ref="C11:D11"/>
    <mergeCell ref="C9:D9"/>
    <mergeCell ref="C8:D8"/>
    <mergeCell ref="C5:D5"/>
    <mergeCell ref="C6:D6"/>
    <mergeCell ref="C16:D16"/>
    <mergeCell ref="C18:K18"/>
    <mergeCell ref="C19:K19"/>
    <mergeCell ref="C20:K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P28"/>
  <sheetViews>
    <sheetView showGridLines="0" zoomScaleNormal="100" zoomScalePageLayoutView="110" workbookViewId="0">
      <selection activeCell="D25" sqref="D25:I25"/>
    </sheetView>
  </sheetViews>
  <sheetFormatPr defaultColWidth="11.453125" defaultRowHeight="13" outlineLevelCol="1" x14ac:dyDescent="0.3"/>
  <cols>
    <col min="1" max="2" width="3.7265625" style="25" customWidth="1"/>
    <col min="3" max="3" width="1.26953125" style="25" customWidth="1"/>
    <col min="4" max="4" width="30.81640625" style="25" customWidth="1"/>
    <col min="5" max="7" width="12.6328125" style="25" customWidth="1"/>
    <col min="8" max="9" width="14.1796875" style="25" customWidth="1" outlineLevel="1"/>
    <col min="10" max="10" width="12.6328125" style="25" customWidth="1" outlineLevel="1"/>
    <col min="11" max="11" width="11.453125" style="25" customWidth="1"/>
    <col min="12" max="16384" width="11.453125" style="25"/>
  </cols>
  <sheetData>
    <row r="1" spans="3:16" x14ac:dyDescent="0.3">
      <c r="E1" s="61"/>
      <c r="F1" s="61"/>
      <c r="H1" s="62"/>
      <c r="I1" s="62"/>
    </row>
    <row r="2" spans="3:16" ht="25.5" customHeight="1" x14ac:dyDescent="0.3">
      <c r="C2" s="71" t="s">
        <v>108</v>
      </c>
      <c r="D2" s="71"/>
      <c r="E2" s="215"/>
      <c r="F2" s="215"/>
      <c r="G2" s="215"/>
      <c r="H2" s="215"/>
      <c r="I2" s="215"/>
      <c r="J2" s="215"/>
      <c r="K2" s="24"/>
      <c r="L2" s="337"/>
      <c r="M2" s="337"/>
      <c r="N2" s="337"/>
      <c r="O2" s="337"/>
      <c r="P2" s="41"/>
    </row>
    <row r="3" spans="3:16" ht="1.5" customHeight="1" x14ac:dyDescent="0.3">
      <c r="F3" s="46"/>
      <c r="G3" s="46"/>
      <c r="H3" s="46"/>
      <c r="I3" s="46"/>
      <c r="J3" s="294"/>
      <c r="P3" s="41"/>
    </row>
    <row r="4" spans="3:16" ht="23.25" customHeight="1" thickBot="1" x14ac:dyDescent="0.35">
      <c r="C4" s="69"/>
      <c r="D4" s="92"/>
      <c r="E4" s="292" t="s">
        <v>70</v>
      </c>
      <c r="F4" s="292" t="s">
        <v>71</v>
      </c>
      <c r="G4" s="293" t="s">
        <v>72</v>
      </c>
      <c r="H4" s="274" t="s">
        <v>73</v>
      </c>
      <c r="I4" s="274" t="s">
        <v>74</v>
      </c>
      <c r="J4" s="293" t="s">
        <v>72</v>
      </c>
      <c r="L4" s="64"/>
      <c r="M4" s="64"/>
      <c r="N4" s="64"/>
      <c r="O4" s="64"/>
      <c r="P4" s="41"/>
    </row>
    <row r="5" spans="3:16" ht="21" customHeight="1" x14ac:dyDescent="0.3">
      <c r="C5" s="24"/>
      <c r="D5" s="121" t="s">
        <v>97</v>
      </c>
      <c r="E5" s="311"/>
      <c r="F5" s="94"/>
      <c r="G5" s="95"/>
      <c r="H5" s="94"/>
      <c r="I5" s="94"/>
      <c r="J5" s="95"/>
      <c r="P5" s="41"/>
    </row>
    <row r="6" spans="3:16" ht="19" customHeight="1" x14ac:dyDescent="0.3">
      <c r="C6" s="24"/>
      <c r="D6" s="96" t="s">
        <v>9</v>
      </c>
      <c r="E6" s="97">
        <v>201.34294919038803</v>
      </c>
      <c r="F6" s="97">
        <v>188.62772979269306</v>
      </c>
      <c r="G6" s="98">
        <v>6.7409067646996279</v>
      </c>
      <c r="H6" s="97">
        <v>805.2138191762981</v>
      </c>
      <c r="I6" s="97">
        <v>782.2395949192786</v>
      </c>
      <c r="J6" s="98">
        <v>2.9369804860607029</v>
      </c>
      <c r="L6" s="41"/>
      <c r="M6" s="41"/>
      <c r="N6" s="41"/>
      <c r="O6" s="41"/>
      <c r="P6" s="41"/>
    </row>
    <row r="7" spans="3:16" ht="19" customHeight="1" x14ac:dyDescent="0.3">
      <c r="C7" s="24"/>
      <c r="D7" s="96" t="s">
        <v>84</v>
      </c>
      <c r="E7" s="97">
        <v>31.967414144824996</v>
      </c>
      <c r="F7" s="97">
        <v>31.912478791942011</v>
      </c>
      <c r="G7" s="98">
        <v>0.17214379754435516</v>
      </c>
      <c r="H7" s="97">
        <v>128.48452468562678</v>
      </c>
      <c r="I7" s="97">
        <v>134.6471852257242</v>
      </c>
      <c r="J7" s="98">
        <v>-4.5768951870521875</v>
      </c>
      <c r="L7" s="41"/>
      <c r="M7" s="41"/>
      <c r="N7" s="41"/>
      <c r="O7" s="41"/>
      <c r="P7" s="41"/>
    </row>
    <row r="8" spans="3:16" ht="21" customHeight="1" x14ac:dyDescent="0.3">
      <c r="C8" s="24"/>
      <c r="D8" s="87" t="s">
        <v>85</v>
      </c>
      <c r="E8" s="99">
        <v>233.31036333521303</v>
      </c>
      <c r="F8" s="99">
        <v>220.54020858463508</v>
      </c>
      <c r="G8" s="98">
        <v>5.7903975118792195</v>
      </c>
      <c r="H8" s="99">
        <v>933.69834386192485</v>
      </c>
      <c r="I8" s="99">
        <v>916.88678014500283</v>
      </c>
      <c r="J8" s="98">
        <v>1.8335484904977495</v>
      </c>
      <c r="L8" s="41"/>
      <c r="M8" s="41"/>
      <c r="N8" s="41"/>
      <c r="O8" s="41"/>
      <c r="P8" s="41"/>
    </row>
    <row r="9" spans="3:16" ht="19" customHeight="1" x14ac:dyDescent="0.3">
      <c r="C9" s="24"/>
      <c r="D9" s="96" t="s">
        <v>98</v>
      </c>
      <c r="E9" s="97">
        <v>35.961627570015736</v>
      </c>
      <c r="F9" s="97">
        <v>30.958103886808299</v>
      </c>
      <c r="G9" s="98">
        <v>16.162242046547014</v>
      </c>
      <c r="H9" s="97">
        <v>154.12489025831354</v>
      </c>
      <c r="I9" s="97">
        <v>146.35576739445753</v>
      </c>
      <c r="J9" s="98">
        <v>5.3083817618998941</v>
      </c>
      <c r="L9" s="41"/>
      <c r="M9" s="41"/>
      <c r="N9" s="41"/>
      <c r="O9" s="41"/>
      <c r="P9" s="41"/>
    </row>
    <row r="10" spans="3:16" ht="19" customHeight="1" x14ac:dyDescent="0.3">
      <c r="C10" s="24"/>
      <c r="D10" s="96" t="s">
        <v>99</v>
      </c>
      <c r="E10" s="97">
        <v>23.675823144908996</v>
      </c>
      <c r="F10" s="97">
        <v>20.304556439354052</v>
      </c>
      <c r="G10" s="98">
        <v>16.603498409947015</v>
      </c>
      <c r="H10" s="97">
        <v>96.481673059682052</v>
      </c>
      <c r="I10" s="97">
        <v>85.341130825554387</v>
      </c>
      <c r="J10" s="98">
        <v>13.054130085175487</v>
      </c>
      <c r="L10" s="41"/>
      <c r="M10" s="41"/>
      <c r="N10" s="41"/>
      <c r="O10" s="41"/>
      <c r="P10" s="41"/>
    </row>
    <row r="11" spans="3:16" ht="21" customHeight="1" x14ac:dyDescent="0.3">
      <c r="C11" s="24"/>
      <c r="D11" s="87" t="s">
        <v>100</v>
      </c>
      <c r="E11" s="99">
        <v>292.94781405013777</v>
      </c>
      <c r="F11" s="99">
        <v>271.80286891079743</v>
      </c>
      <c r="G11" s="98">
        <v>7.7795150669582647</v>
      </c>
      <c r="H11" s="99">
        <v>1184.3049071799203</v>
      </c>
      <c r="I11" s="99">
        <v>1148.5836783650147</v>
      </c>
      <c r="J11" s="98">
        <v>3.1100240659656553</v>
      </c>
      <c r="L11" s="41"/>
      <c r="M11" s="41"/>
      <c r="N11" s="41"/>
      <c r="O11" s="41"/>
      <c r="P11" s="41"/>
    </row>
    <row r="12" spans="3:16" ht="19" customHeight="1" x14ac:dyDescent="0.3">
      <c r="C12" s="24"/>
      <c r="D12" s="96" t="s">
        <v>89</v>
      </c>
      <c r="E12" s="97">
        <v>50.826481670399993</v>
      </c>
      <c r="F12" s="97">
        <v>49.4960670814</v>
      </c>
      <c r="G12" s="98">
        <v>2.6879198034300833</v>
      </c>
      <c r="H12" s="97">
        <v>221.94689726222401</v>
      </c>
      <c r="I12" s="97">
        <v>228.8083342294</v>
      </c>
      <c r="J12" s="98">
        <v>-2.9987705606461024</v>
      </c>
      <c r="L12" s="41"/>
      <c r="M12" s="41"/>
      <c r="N12" s="41"/>
      <c r="O12" s="41"/>
      <c r="P12" s="41"/>
    </row>
    <row r="13" spans="3:16" ht="21" customHeight="1" x14ac:dyDescent="0.3">
      <c r="C13" s="24"/>
      <c r="D13" s="87" t="s">
        <v>90</v>
      </c>
      <c r="E13" s="99">
        <v>343.77429572053774</v>
      </c>
      <c r="F13" s="99">
        <v>321.29893599219741</v>
      </c>
      <c r="G13" s="98">
        <v>6.9951553555366086</v>
      </c>
      <c r="H13" s="99">
        <v>1406.2518044421402</v>
      </c>
      <c r="I13" s="99">
        <v>1377.3920125944148</v>
      </c>
      <c r="J13" s="98">
        <v>2.0952489620849279</v>
      </c>
      <c r="L13" s="41"/>
      <c r="M13" s="41"/>
      <c r="N13" s="41"/>
      <c r="O13" s="41"/>
      <c r="P13" s="41"/>
    </row>
    <row r="14" spans="3:16" ht="21" customHeight="1" x14ac:dyDescent="0.3">
      <c r="C14" s="24"/>
      <c r="D14" s="91" t="s">
        <v>101</v>
      </c>
      <c r="E14" s="97"/>
      <c r="F14" s="97"/>
      <c r="G14" s="98"/>
      <c r="H14" s="97"/>
      <c r="I14" s="97"/>
      <c r="J14" s="98"/>
      <c r="L14" s="41"/>
      <c r="M14" s="41"/>
      <c r="N14" s="41"/>
      <c r="O14" s="41"/>
      <c r="P14" s="41"/>
    </row>
    <row r="15" spans="3:16" ht="19" customHeight="1" x14ac:dyDescent="0.3">
      <c r="C15" s="24"/>
      <c r="D15" s="96" t="s">
        <v>102</v>
      </c>
      <c r="E15" s="100">
        <v>0.26979454530602376</v>
      </c>
      <c r="F15" s="100">
        <v>0.27598607604086101</v>
      </c>
      <c r="G15" s="98">
        <v>-0.61915307348372473</v>
      </c>
      <c r="H15" s="100">
        <v>0.27445513468828814</v>
      </c>
      <c r="I15" s="100">
        <v>0.28281675393764899</v>
      </c>
      <c r="J15" s="98">
        <v>-0.83616192493608521</v>
      </c>
      <c r="L15" s="65"/>
      <c r="M15" s="65"/>
      <c r="N15" s="65"/>
      <c r="O15" s="65"/>
      <c r="P15" s="41"/>
    </row>
    <row r="16" spans="3:16" ht="19" customHeight="1" x14ac:dyDescent="0.3">
      <c r="C16" s="24"/>
      <c r="D16" s="96" t="s">
        <v>103</v>
      </c>
      <c r="E16" s="100">
        <v>0.73020545469397646</v>
      </c>
      <c r="F16" s="100">
        <v>0.72401392395913899</v>
      </c>
      <c r="G16" s="98">
        <v>0.61915307348374693</v>
      </c>
      <c r="H16" s="100">
        <v>0.72554486531170925</v>
      </c>
      <c r="I16" s="100">
        <v>0.71718324606235095</v>
      </c>
      <c r="J16" s="98">
        <v>0.83616192493582986</v>
      </c>
      <c r="L16" s="65"/>
      <c r="M16" s="65"/>
      <c r="N16" s="65"/>
      <c r="O16" s="65"/>
      <c r="P16" s="41"/>
    </row>
    <row r="17" spans="3:16" ht="19" customHeight="1" x14ac:dyDescent="0.3">
      <c r="C17" s="24"/>
      <c r="D17" s="96" t="s">
        <v>104</v>
      </c>
      <c r="E17" s="100">
        <v>0.59944113658243314</v>
      </c>
      <c r="F17" s="100">
        <v>0.59498203956453599</v>
      </c>
      <c r="G17" s="98">
        <v>0.44590970178971512</v>
      </c>
      <c r="H17" s="100">
        <v>0.58530549610066784</v>
      </c>
      <c r="I17" s="100">
        <v>0.576859986070407</v>
      </c>
      <c r="J17" s="98">
        <v>0.84455100302608388</v>
      </c>
      <c r="L17" s="65"/>
      <c r="M17" s="65"/>
      <c r="N17" s="65"/>
      <c r="O17" s="65"/>
      <c r="P17" s="41"/>
    </row>
    <row r="18" spans="3:16" ht="19" customHeight="1" x14ac:dyDescent="0.3">
      <c r="C18" s="24"/>
      <c r="D18" s="96" t="s">
        <v>105</v>
      </c>
      <c r="E18" s="100">
        <v>0.40055886341756686</v>
      </c>
      <c r="F18" s="100">
        <v>0.40501796043546401</v>
      </c>
      <c r="G18" s="98">
        <v>-0.44590970178971512</v>
      </c>
      <c r="H18" s="100">
        <v>0.41469450389933227</v>
      </c>
      <c r="I18" s="100">
        <v>0.423140013929593</v>
      </c>
      <c r="J18" s="98">
        <v>-0.84455100302607278</v>
      </c>
      <c r="L18" s="65"/>
      <c r="M18" s="65"/>
      <c r="N18" s="65"/>
      <c r="O18" s="65"/>
      <c r="P18" s="41"/>
    </row>
    <row r="19" spans="3:16" ht="21" customHeight="1" x14ac:dyDescent="0.3">
      <c r="C19" s="24"/>
      <c r="D19" s="121" t="s">
        <v>91</v>
      </c>
      <c r="E19" s="97"/>
      <c r="F19" s="97"/>
      <c r="G19" s="98"/>
      <c r="H19" s="97"/>
      <c r="I19" s="97"/>
      <c r="J19" s="98"/>
      <c r="L19" s="66"/>
      <c r="M19" s="66"/>
      <c r="N19" s="66"/>
      <c r="O19" s="66"/>
      <c r="P19" s="41"/>
    </row>
    <row r="20" spans="3:16" ht="19" customHeight="1" x14ac:dyDescent="0.3">
      <c r="C20" s="24"/>
      <c r="D20" s="91" t="s">
        <v>77</v>
      </c>
      <c r="E20" s="101">
        <v>27865.041946364865</v>
      </c>
      <c r="F20" s="101">
        <v>24156.32243673355</v>
      </c>
      <c r="G20" s="98">
        <v>15.352997209507425</v>
      </c>
      <c r="H20" s="101">
        <v>110042.84743097916</v>
      </c>
      <c r="I20" s="101">
        <v>100447.73845789587</v>
      </c>
      <c r="J20" s="98">
        <v>9.5523394756221514</v>
      </c>
      <c r="L20" s="66"/>
      <c r="M20" s="66"/>
      <c r="N20" s="66"/>
      <c r="O20" s="66"/>
      <c r="P20" s="41"/>
    </row>
    <row r="21" spans="3:16" ht="19" customHeight="1" x14ac:dyDescent="0.3">
      <c r="C21" s="24"/>
      <c r="D21" s="96" t="s">
        <v>0</v>
      </c>
      <c r="E21" s="101">
        <v>6404.7209562900644</v>
      </c>
      <c r="F21" s="101">
        <v>5256.8518086324093</v>
      </c>
      <c r="G21" s="98">
        <v>21.835676359997635</v>
      </c>
      <c r="H21" s="101">
        <v>26473.60466531181</v>
      </c>
      <c r="I21" s="101">
        <v>23503.389620276441</v>
      </c>
      <c r="J21" s="98">
        <v>12.6373901510485</v>
      </c>
      <c r="L21" s="66"/>
      <c r="M21" s="66"/>
      <c r="N21" s="66"/>
      <c r="O21" s="66"/>
      <c r="P21" s="41"/>
    </row>
    <row r="22" spans="3:16" ht="19" customHeight="1" thickBot="1" x14ac:dyDescent="0.35">
      <c r="C22" s="24"/>
      <c r="D22" s="301" t="s">
        <v>93</v>
      </c>
      <c r="E22" s="102">
        <v>0.22984788498140382</v>
      </c>
      <c r="F22" s="102">
        <v>0.21761805102578552</v>
      </c>
      <c r="G22" s="103" t="s">
        <v>12</v>
      </c>
      <c r="H22" s="102">
        <v>0.24057542387674516</v>
      </c>
      <c r="I22" s="102">
        <v>0.23398624977632748</v>
      </c>
      <c r="J22" s="103" t="s">
        <v>11</v>
      </c>
      <c r="L22" s="66"/>
      <c r="M22" s="66"/>
      <c r="N22" s="66"/>
      <c r="O22" s="66"/>
      <c r="P22" s="41"/>
    </row>
    <row r="23" spans="3:16" ht="6" customHeight="1" x14ac:dyDescent="0.3">
      <c r="C23" s="24"/>
      <c r="D23" s="96"/>
      <c r="E23" s="100"/>
      <c r="F23" s="100"/>
      <c r="G23" s="295"/>
      <c r="H23" s="100"/>
      <c r="I23" s="100"/>
      <c r="J23" s="295"/>
      <c r="L23" s="66"/>
      <c r="M23" s="66"/>
      <c r="N23" s="66"/>
      <c r="O23" s="66"/>
      <c r="P23" s="41"/>
    </row>
    <row r="24" spans="3:16" x14ac:dyDescent="0.3">
      <c r="C24" s="29"/>
      <c r="D24" s="338" t="s">
        <v>106</v>
      </c>
      <c r="E24" s="338"/>
      <c r="F24" s="338"/>
      <c r="G24" s="338"/>
      <c r="H24" s="338"/>
      <c r="I24" s="338"/>
      <c r="J24" s="302"/>
    </row>
    <row r="25" spans="3:16" x14ac:dyDescent="0.3">
      <c r="C25" s="29"/>
      <c r="D25" s="339" t="s">
        <v>107</v>
      </c>
      <c r="E25" s="339"/>
      <c r="F25" s="339"/>
      <c r="G25" s="339"/>
      <c r="H25" s="339"/>
      <c r="I25" s="339"/>
      <c r="J25" s="302"/>
      <c r="K25" s="29"/>
      <c r="L25" s="29"/>
    </row>
    <row r="26" spans="3:16" x14ac:dyDescent="0.3">
      <c r="C26" s="29"/>
      <c r="D26" s="67"/>
      <c r="E26" s="68"/>
      <c r="F26" s="68"/>
      <c r="G26" s="29"/>
      <c r="H26" s="68"/>
      <c r="I26" s="68"/>
      <c r="J26" s="29"/>
      <c r="K26" s="29"/>
      <c r="L26" s="29"/>
    </row>
    <row r="27" spans="3:16" x14ac:dyDescent="0.3">
      <c r="C27" s="29"/>
      <c r="D27" s="30"/>
      <c r="E27" s="39"/>
      <c r="F27" s="39"/>
      <c r="G27" s="33"/>
      <c r="H27" s="29"/>
      <c r="I27" s="29"/>
      <c r="J27" s="29"/>
      <c r="K27" s="29"/>
      <c r="L27" s="29"/>
    </row>
    <row r="28" spans="3:16" x14ac:dyDescent="0.3">
      <c r="E28" s="32"/>
      <c r="F28" s="32"/>
      <c r="G28" s="34"/>
      <c r="H28" s="32"/>
      <c r="I28" s="32"/>
      <c r="J28" s="34"/>
    </row>
  </sheetData>
  <mergeCells count="3">
    <mergeCell ref="L2:O2"/>
    <mergeCell ref="D24:I24"/>
    <mergeCell ref="D25:I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V38"/>
  <sheetViews>
    <sheetView showGridLines="0" zoomScale="128" zoomScaleNormal="100" zoomScalePageLayoutView="140" workbookViewId="0">
      <selection activeCell="F41" sqref="F41"/>
    </sheetView>
  </sheetViews>
  <sheetFormatPr defaultColWidth="11.453125" defaultRowHeight="14" outlineLevelCol="1" x14ac:dyDescent="0.3"/>
  <cols>
    <col min="1" max="2" width="3.7265625" style="45" customWidth="1"/>
    <col min="3" max="3" width="2.81640625" style="45" customWidth="1"/>
    <col min="4" max="4" width="9" style="45" customWidth="1"/>
    <col min="5" max="5" width="20.81640625" style="45" customWidth="1"/>
    <col min="6" max="8" width="12.6328125" style="45" customWidth="1"/>
    <col min="9" max="10" width="14.1796875" style="45" customWidth="1" outlineLevel="1"/>
    <col min="11" max="11" width="12.6328125" style="45" customWidth="1" outlineLevel="1"/>
    <col min="12" max="12" width="14.81640625" style="45" customWidth="1"/>
    <col min="13" max="16384" width="11.453125" style="45"/>
  </cols>
  <sheetData>
    <row r="1" spans="3:12" ht="25.5" customHeight="1" x14ac:dyDescent="0.3">
      <c r="C1" s="242" t="s">
        <v>109</v>
      </c>
      <c r="D1" s="71"/>
      <c r="E1" s="71"/>
      <c r="F1" s="71"/>
      <c r="G1" s="71"/>
      <c r="H1" s="71"/>
      <c r="I1" s="71"/>
      <c r="J1" s="71"/>
      <c r="K1" s="71"/>
      <c r="L1" s="44"/>
    </row>
    <row r="2" spans="3:12" ht="3" customHeight="1" x14ac:dyDescent="0.3">
      <c r="C2" s="25"/>
      <c r="G2" s="82"/>
      <c r="H2" s="82"/>
      <c r="I2" s="82"/>
      <c r="J2" s="82"/>
      <c r="K2" s="245"/>
    </row>
    <row r="3" spans="3:12" ht="23.25" customHeight="1" x14ac:dyDescent="0.3">
      <c r="C3" s="40"/>
      <c r="D3" s="83"/>
      <c r="E3" s="83"/>
      <c r="F3" s="292" t="s">
        <v>70</v>
      </c>
      <c r="G3" s="292" t="s">
        <v>71</v>
      </c>
      <c r="H3" s="293" t="s">
        <v>72</v>
      </c>
      <c r="I3" s="274" t="s">
        <v>73</v>
      </c>
      <c r="J3" s="274" t="s">
        <v>74</v>
      </c>
      <c r="K3" s="293" t="s">
        <v>72</v>
      </c>
    </row>
    <row r="4" spans="3:12" x14ac:dyDescent="0.3">
      <c r="C4" s="70"/>
      <c r="D4" s="121" t="s">
        <v>97</v>
      </c>
      <c r="E4" s="312"/>
      <c r="F4" s="76"/>
      <c r="G4" s="76"/>
      <c r="H4" s="89"/>
      <c r="I4" s="76"/>
      <c r="J4" s="76"/>
      <c r="K4" s="89"/>
    </row>
    <row r="5" spans="3:12" x14ac:dyDescent="0.3">
      <c r="C5" s="70"/>
      <c r="D5" s="334" t="s">
        <v>9</v>
      </c>
      <c r="E5" s="334"/>
      <c r="F5" s="72">
        <v>54.130281610999994</v>
      </c>
      <c r="G5" s="72">
        <v>53.787409557999986</v>
      </c>
      <c r="H5" s="74">
        <v>0.63745782854680577</v>
      </c>
      <c r="I5" s="72">
        <v>206.04406494500066</v>
      </c>
      <c r="J5" s="72">
        <v>203.65287496700054</v>
      </c>
      <c r="K5" s="74">
        <v>1.1741498755603486</v>
      </c>
    </row>
    <row r="6" spans="3:12" x14ac:dyDescent="0.3">
      <c r="C6" s="70"/>
      <c r="D6" s="334" t="s">
        <v>84</v>
      </c>
      <c r="E6" s="334"/>
      <c r="F6" s="72">
        <v>31.017101425000011</v>
      </c>
      <c r="G6" s="72">
        <v>30.457888737999994</v>
      </c>
      <c r="H6" s="74">
        <v>1.836019206092665</v>
      </c>
      <c r="I6" s="72">
        <v>117.62473040700041</v>
      </c>
      <c r="J6" s="72">
        <v>116.96483287100025</v>
      </c>
      <c r="K6" s="74">
        <v>0.56418456710656262</v>
      </c>
    </row>
    <row r="7" spans="3:12" x14ac:dyDescent="0.3">
      <c r="C7" s="70"/>
      <c r="D7" s="87" t="s">
        <v>85</v>
      </c>
      <c r="E7" s="90"/>
      <c r="F7" s="75">
        <v>85.147383036000008</v>
      </c>
      <c r="G7" s="75">
        <v>84.245298295999987</v>
      </c>
      <c r="H7" s="74">
        <v>1.0707834837625052</v>
      </c>
      <c r="I7" s="75">
        <v>323.6687953520011</v>
      </c>
      <c r="J7" s="75">
        <v>320.6177078380008</v>
      </c>
      <c r="K7" s="74">
        <v>0.9</v>
      </c>
    </row>
    <row r="8" spans="3:12" ht="16" x14ac:dyDescent="0.3">
      <c r="C8" s="70"/>
      <c r="D8" s="334" t="s">
        <v>98</v>
      </c>
      <c r="E8" s="334"/>
      <c r="F8" s="72">
        <v>10.808019632000001</v>
      </c>
      <c r="G8" s="72">
        <v>13.463309851999998</v>
      </c>
      <c r="H8" s="74">
        <v>-19.722417809507299</v>
      </c>
      <c r="I8" s="72">
        <v>51.302390449999919</v>
      </c>
      <c r="J8" s="72">
        <v>58.693559644999922</v>
      </c>
      <c r="K8" s="74">
        <v>-12.59281127214722</v>
      </c>
    </row>
    <row r="9" spans="3:12" ht="16" x14ac:dyDescent="0.3">
      <c r="C9" s="70"/>
      <c r="D9" s="334" t="s">
        <v>99</v>
      </c>
      <c r="E9" s="334"/>
      <c r="F9" s="72">
        <v>17.325054221000002</v>
      </c>
      <c r="G9" s="72">
        <v>16.249884290000001</v>
      </c>
      <c r="H9" s="74">
        <v>6.6164774580065755</v>
      </c>
      <c r="I9" s="72">
        <v>74.251878768999831</v>
      </c>
      <c r="J9" s="72">
        <v>71.490846167000043</v>
      </c>
      <c r="K9" s="74">
        <v>3.8620785037990935</v>
      </c>
    </row>
    <row r="10" spans="3:12" x14ac:dyDescent="0.3">
      <c r="C10" s="70"/>
      <c r="D10" s="87" t="s">
        <v>90</v>
      </c>
      <c r="E10" s="88"/>
      <c r="F10" s="75">
        <v>113.28045688900001</v>
      </c>
      <c r="G10" s="75">
        <v>113.95849243799998</v>
      </c>
      <c r="H10" s="74">
        <v>-0.59498466019884955</v>
      </c>
      <c r="I10" s="75">
        <v>449.2230645710008</v>
      </c>
      <c r="J10" s="75">
        <v>450.80211365000076</v>
      </c>
      <c r="K10" s="74">
        <v>-0.35027543819945439</v>
      </c>
    </row>
    <row r="11" spans="3:12" x14ac:dyDescent="0.3">
      <c r="C11" s="70"/>
      <c r="D11" s="91" t="s">
        <v>101</v>
      </c>
      <c r="E11" s="88"/>
      <c r="F11" s="72"/>
      <c r="G11" s="72"/>
      <c r="H11" s="74"/>
      <c r="I11" s="72"/>
      <c r="J11" s="72"/>
      <c r="K11" s="74"/>
    </row>
    <row r="12" spans="3:12" x14ac:dyDescent="0.3">
      <c r="C12" s="70"/>
      <c r="D12" s="334" t="s">
        <v>104</v>
      </c>
      <c r="E12" s="334"/>
      <c r="F12" s="77">
        <v>0.72719999999999996</v>
      </c>
      <c r="G12" s="77">
        <v>0.73809999999999998</v>
      </c>
      <c r="H12" s="74">
        <v>-1.0900000000000021</v>
      </c>
      <c r="I12" s="77">
        <v>0.71460000000000001</v>
      </c>
      <c r="J12" s="77">
        <v>0.71950000000000003</v>
      </c>
      <c r="K12" s="74">
        <v>-0.49000000000000155</v>
      </c>
    </row>
    <row r="13" spans="3:12" x14ac:dyDescent="0.3">
      <c r="C13" s="70"/>
      <c r="D13" s="334" t="s">
        <v>105</v>
      </c>
      <c r="E13" s="334"/>
      <c r="F13" s="77">
        <v>0.27279999999999999</v>
      </c>
      <c r="G13" s="77">
        <v>0.26190000000000002</v>
      </c>
      <c r="H13" s="74">
        <v>1.0899999999999965</v>
      </c>
      <c r="I13" s="77">
        <v>0.28539999999999999</v>
      </c>
      <c r="J13" s="77">
        <v>0.28050000000000003</v>
      </c>
      <c r="K13" s="74">
        <v>0.48999999999999599</v>
      </c>
    </row>
    <row r="14" spans="3:12" x14ac:dyDescent="0.3">
      <c r="C14" s="70"/>
      <c r="D14" s="121" t="s">
        <v>91</v>
      </c>
      <c r="E14" s="88"/>
      <c r="F14" s="72"/>
      <c r="G14" s="72"/>
      <c r="H14" s="78"/>
      <c r="I14" s="72"/>
      <c r="J14" s="72"/>
      <c r="K14" s="74"/>
    </row>
    <row r="15" spans="3:12" ht="16" x14ac:dyDescent="0.3">
      <c r="C15" s="70"/>
      <c r="D15" s="91" t="s">
        <v>110</v>
      </c>
      <c r="E15" s="88"/>
      <c r="F15" s="79">
        <v>23850.088347832781</v>
      </c>
      <c r="G15" s="79">
        <v>19177.096417840221</v>
      </c>
      <c r="H15" s="74">
        <v>24.367567582573834</v>
      </c>
      <c r="I15" s="79">
        <v>84452.499397259031</v>
      </c>
      <c r="J15" s="79">
        <v>76346.761376514245</v>
      </c>
      <c r="K15" s="74">
        <v>10.617003098232614</v>
      </c>
      <c r="L15" s="47"/>
    </row>
    <row r="16" spans="3:12" x14ac:dyDescent="0.3">
      <c r="C16" s="70"/>
      <c r="D16" s="334" t="s">
        <v>0</v>
      </c>
      <c r="E16" s="334"/>
      <c r="F16" s="79">
        <v>4511.8504385396827</v>
      </c>
      <c r="G16" s="79">
        <v>3077.4264146234764</v>
      </c>
      <c r="H16" s="74">
        <v>46.611155902868553</v>
      </c>
      <c r="I16" s="79">
        <v>14173.712268227428</v>
      </c>
      <c r="J16" s="79">
        <v>11827.093593803216</v>
      </c>
      <c r="K16" s="74">
        <v>19.841042567327925</v>
      </c>
      <c r="L16" s="47"/>
    </row>
    <row r="17" spans="3:22" x14ac:dyDescent="0.3">
      <c r="C17" s="70"/>
      <c r="D17" s="335" t="s">
        <v>93</v>
      </c>
      <c r="E17" s="335"/>
      <c r="F17" s="80">
        <v>0.18917541825163373</v>
      </c>
      <c r="G17" s="80">
        <v>0.16047405444343407</v>
      </c>
      <c r="H17" s="81" t="s">
        <v>13</v>
      </c>
      <c r="I17" s="80">
        <v>0.16783058369362419</v>
      </c>
      <c r="J17" s="80">
        <v>0.15491283953062954</v>
      </c>
      <c r="K17" s="81" t="s">
        <v>14</v>
      </c>
      <c r="L17" s="47"/>
    </row>
    <row r="18" spans="3:22" ht="6" customHeight="1" x14ac:dyDescent="0.3">
      <c r="C18" s="25"/>
      <c r="D18" s="48"/>
      <c r="E18" s="48"/>
      <c r="F18" s="49"/>
      <c r="G18" s="49"/>
      <c r="H18" s="24"/>
      <c r="I18" s="49"/>
      <c r="J18" s="49"/>
      <c r="K18" s="24"/>
    </row>
    <row r="19" spans="3:22" ht="12.75" customHeight="1" x14ac:dyDescent="0.3">
      <c r="C19" s="29"/>
      <c r="D19" s="313" t="s">
        <v>106</v>
      </c>
      <c r="E19" s="303"/>
      <c r="F19" s="303"/>
      <c r="G19" s="303"/>
      <c r="H19" s="303"/>
      <c r="I19" s="303"/>
      <c r="J19" s="303"/>
      <c r="K19" s="303"/>
      <c r="L19" s="50"/>
    </row>
    <row r="20" spans="3:22" ht="12.75" customHeight="1" x14ac:dyDescent="0.3">
      <c r="C20" s="29"/>
      <c r="D20" s="313" t="s">
        <v>111</v>
      </c>
      <c r="E20" s="304"/>
      <c r="F20" s="304"/>
      <c r="G20" s="304"/>
      <c r="H20" s="304"/>
      <c r="I20" s="304"/>
      <c r="J20" s="304"/>
      <c r="K20" s="304"/>
      <c r="L20" s="51"/>
    </row>
    <row r="21" spans="3:22" ht="12.75" customHeight="1" x14ac:dyDescent="0.3">
      <c r="C21" s="29"/>
      <c r="D21" s="313" t="s">
        <v>112</v>
      </c>
      <c r="E21" s="303"/>
      <c r="F21" s="303"/>
      <c r="G21" s="303"/>
      <c r="H21" s="303"/>
      <c r="I21" s="303"/>
      <c r="J21" s="303"/>
      <c r="K21" s="303"/>
      <c r="L21" s="52"/>
      <c r="M21" s="29"/>
      <c r="N21" s="340"/>
      <c r="O21" s="340"/>
      <c r="P21" s="340"/>
      <c r="Q21" s="340"/>
      <c r="R21" s="340"/>
      <c r="S21" s="340"/>
      <c r="T21" s="340"/>
      <c r="U21" s="340"/>
      <c r="V21" s="340"/>
    </row>
    <row r="22" spans="3:22" x14ac:dyDescent="0.3">
      <c r="F22" s="50"/>
      <c r="G22" s="50"/>
      <c r="H22" s="50"/>
      <c r="I22" s="50"/>
      <c r="J22" s="53"/>
      <c r="L22" s="50"/>
    </row>
    <row r="23" spans="3:22" x14ac:dyDescent="0.3">
      <c r="D23" s="54"/>
      <c r="F23" s="55"/>
      <c r="G23" s="55"/>
      <c r="H23" s="56"/>
      <c r="I23" s="55"/>
      <c r="J23" s="55"/>
      <c r="K23" s="56"/>
    </row>
    <row r="25" spans="3:22" x14ac:dyDescent="0.3">
      <c r="F25" s="57"/>
      <c r="G25" s="57"/>
      <c r="H25" s="50"/>
      <c r="I25" s="57"/>
      <c r="J25" s="57"/>
    </row>
    <row r="26" spans="3:22" x14ac:dyDescent="0.3">
      <c r="F26" s="57"/>
      <c r="G26" s="57"/>
      <c r="H26" s="50"/>
      <c r="I26" s="57"/>
      <c r="J26" s="57"/>
    </row>
    <row r="27" spans="3:22" x14ac:dyDescent="0.3">
      <c r="F27" s="57"/>
      <c r="G27" s="57"/>
      <c r="H27" s="50"/>
      <c r="I27" s="58"/>
      <c r="J27" s="58"/>
    </row>
    <row r="28" spans="3:22" x14ac:dyDescent="0.3">
      <c r="F28" s="50"/>
      <c r="G28" s="50"/>
    </row>
    <row r="29" spans="3:22" x14ac:dyDescent="0.3">
      <c r="F29" s="50"/>
      <c r="G29" s="50"/>
      <c r="H29" s="56"/>
      <c r="I29" s="50"/>
      <c r="J29" s="50"/>
      <c r="K29" s="56"/>
    </row>
    <row r="30" spans="3:22" x14ac:dyDescent="0.3">
      <c r="F30" s="59"/>
      <c r="G30" s="59"/>
    </row>
    <row r="31" spans="3:22" x14ac:dyDescent="0.3">
      <c r="F31" s="59"/>
      <c r="G31" s="59"/>
    </row>
    <row r="32" spans="3:22" x14ac:dyDescent="0.3">
      <c r="F32" s="59"/>
      <c r="G32" s="59"/>
    </row>
    <row r="33" spans="6:7" x14ac:dyDescent="0.3">
      <c r="G33" s="60"/>
    </row>
    <row r="34" spans="6:7" x14ac:dyDescent="0.3">
      <c r="F34" s="58"/>
      <c r="G34" s="58"/>
    </row>
    <row r="35" spans="6:7" x14ac:dyDescent="0.3">
      <c r="F35" s="59"/>
      <c r="G35" s="59"/>
    </row>
    <row r="36" spans="6:7" x14ac:dyDescent="0.3">
      <c r="F36" s="50"/>
      <c r="G36" s="50"/>
    </row>
    <row r="37" spans="6:7" x14ac:dyDescent="0.3">
      <c r="F37" s="58"/>
      <c r="G37" s="58"/>
    </row>
    <row r="38" spans="6:7" x14ac:dyDescent="0.3">
      <c r="F38" s="50"/>
      <c r="G38" s="50"/>
    </row>
  </sheetData>
  <mergeCells count="9">
    <mergeCell ref="D5:E5"/>
    <mergeCell ref="D12:E12"/>
    <mergeCell ref="D6:E6"/>
    <mergeCell ref="D8:E8"/>
    <mergeCell ref="N21:V21"/>
    <mergeCell ref="D13:E13"/>
    <mergeCell ref="D16:E16"/>
    <mergeCell ref="D9:E9"/>
    <mergeCell ref="D17:E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U32"/>
  <sheetViews>
    <sheetView showGridLines="0" zoomScaleNormal="100" workbookViewId="0">
      <selection activeCell="E35" sqref="E35"/>
    </sheetView>
  </sheetViews>
  <sheetFormatPr defaultColWidth="11.453125" defaultRowHeight="14" outlineLevelCol="1" x14ac:dyDescent="0.3"/>
  <cols>
    <col min="1" max="1" width="11.453125" style="45"/>
    <col min="2" max="2" width="1.26953125" style="45" customWidth="1"/>
    <col min="3" max="3" width="7" style="45" customWidth="1"/>
    <col min="4" max="4" width="23.7265625" style="45" customWidth="1"/>
    <col min="5" max="6" width="14.81640625" style="45" customWidth="1"/>
    <col min="7" max="7" width="14.26953125" style="45" customWidth="1"/>
    <col min="8" max="8" width="13.453125" style="45" customWidth="1" outlineLevel="1"/>
    <col min="9" max="9" width="13.26953125" style="45" customWidth="1" outlineLevel="1"/>
    <col min="10" max="10" width="12.54296875" style="45" customWidth="1" outlineLevel="1"/>
    <col min="11" max="11" width="1.26953125" style="45" customWidth="1"/>
    <col min="12" max="16384" width="11.453125" style="45"/>
  </cols>
  <sheetData>
    <row r="2" spans="2:21" x14ac:dyDescent="0.3">
      <c r="B2" s="51"/>
      <c r="C2" s="243"/>
      <c r="E2" s="230"/>
      <c r="F2" s="230"/>
      <c r="H2" s="230"/>
      <c r="I2" s="230"/>
    </row>
    <row r="3" spans="2:21" ht="24.75" customHeight="1" x14ac:dyDescent="0.3">
      <c r="B3" s="242" t="s">
        <v>113</v>
      </c>
      <c r="C3" s="121"/>
      <c r="D3" s="244"/>
      <c r="E3" s="244"/>
      <c r="F3" s="244"/>
      <c r="G3" s="244"/>
      <c r="H3" s="244"/>
      <c r="I3" s="244"/>
      <c r="J3" s="244"/>
      <c r="K3" s="245"/>
      <c r="M3" s="341"/>
      <c r="N3" s="341"/>
      <c r="O3" s="341"/>
      <c r="P3" s="341"/>
      <c r="R3" s="341"/>
      <c r="S3" s="341"/>
      <c r="T3" s="341"/>
      <c r="U3" s="341"/>
    </row>
    <row r="4" spans="2:21" ht="3.5" customHeight="1" x14ac:dyDescent="0.3">
      <c r="E4" s="246"/>
      <c r="F4" s="246"/>
      <c r="G4" s="246"/>
      <c r="H4" s="246"/>
      <c r="I4" s="246"/>
      <c r="J4" s="246"/>
      <c r="K4" s="246"/>
    </row>
    <row r="5" spans="2:21" ht="23.25" customHeight="1" x14ac:dyDescent="0.3">
      <c r="E5" s="292" t="s">
        <v>70</v>
      </c>
      <c r="F5" s="292" t="s">
        <v>71</v>
      </c>
      <c r="G5" s="293" t="s">
        <v>72</v>
      </c>
      <c r="H5" s="274" t="s">
        <v>73</v>
      </c>
      <c r="I5" s="274" t="s">
        <v>74</v>
      </c>
      <c r="J5" s="293" t="s">
        <v>72</v>
      </c>
      <c r="K5" s="82"/>
      <c r="M5" s="125"/>
      <c r="N5" s="125"/>
      <c r="O5" s="125"/>
      <c r="P5" s="125"/>
      <c r="R5" s="125"/>
      <c r="S5" s="125"/>
      <c r="T5" s="125"/>
      <c r="U5" s="125"/>
    </row>
    <row r="6" spans="2:21" ht="21" customHeight="1" x14ac:dyDescent="0.3">
      <c r="B6" s="166"/>
      <c r="C6" s="121" t="s">
        <v>97</v>
      </c>
      <c r="D6" s="312"/>
      <c r="E6" s="247"/>
      <c r="F6" s="247"/>
      <c r="G6" s="248"/>
      <c r="H6" s="247"/>
      <c r="I6" s="247"/>
      <c r="J6" s="248"/>
      <c r="K6" s="247"/>
      <c r="N6" s="126"/>
      <c r="O6" s="126"/>
      <c r="P6" s="126"/>
      <c r="Q6" s="126"/>
    </row>
    <row r="7" spans="2:21" ht="19" customHeight="1" x14ac:dyDescent="0.3">
      <c r="B7" s="166"/>
      <c r="C7" s="334" t="s">
        <v>9</v>
      </c>
      <c r="D7" s="334"/>
      <c r="E7" s="72">
        <v>76.653898871473999</v>
      </c>
      <c r="F7" s="72">
        <v>75.520281326016899</v>
      </c>
      <c r="G7" s="74">
        <v>1.501076963105219</v>
      </c>
      <c r="H7" s="72">
        <v>269.41146956074107</v>
      </c>
      <c r="I7" s="72">
        <v>277.57734299818912</v>
      </c>
      <c r="J7" s="74">
        <v>-2.9418371648226804</v>
      </c>
      <c r="K7" s="249"/>
      <c r="M7" s="108"/>
      <c r="N7" s="108"/>
      <c r="O7" s="108"/>
      <c r="P7" s="108"/>
      <c r="Q7" s="108"/>
      <c r="R7" s="108"/>
      <c r="S7" s="108"/>
      <c r="T7" s="108"/>
      <c r="U7" s="108"/>
    </row>
    <row r="8" spans="2:21" ht="19" customHeight="1" x14ac:dyDescent="0.3">
      <c r="B8" s="166"/>
      <c r="C8" s="334" t="s">
        <v>84</v>
      </c>
      <c r="D8" s="334"/>
      <c r="E8" s="72">
        <v>53.222049057758987</v>
      </c>
      <c r="F8" s="72">
        <v>54.091265783703072</v>
      </c>
      <c r="G8" s="74">
        <v>-1.6069446949528943</v>
      </c>
      <c r="H8" s="72">
        <v>187.5884273573719</v>
      </c>
      <c r="I8" s="72">
        <v>200.81528418490959</v>
      </c>
      <c r="J8" s="74">
        <v>-6.5865787463460617</v>
      </c>
      <c r="K8" s="249"/>
      <c r="M8" s="108"/>
      <c r="N8" s="108"/>
      <c r="O8" s="108"/>
      <c r="P8" s="108"/>
      <c r="Q8" s="108"/>
      <c r="R8" s="108"/>
      <c r="S8" s="108"/>
      <c r="T8" s="108"/>
      <c r="U8" s="108"/>
    </row>
    <row r="9" spans="2:21" ht="21" customHeight="1" x14ac:dyDescent="0.3">
      <c r="B9" s="166"/>
      <c r="C9" s="87" t="s">
        <v>85</v>
      </c>
      <c r="D9" s="90"/>
      <c r="E9" s="75">
        <v>129.87594792923298</v>
      </c>
      <c r="F9" s="75">
        <v>129.61154710971996</v>
      </c>
      <c r="G9" s="74">
        <v>0.20399480247634827</v>
      </c>
      <c r="H9" s="75">
        <v>456.999896918113</v>
      </c>
      <c r="I9" s="75">
        <v>478.39262718309874</v>
      </c>
      <c r="J9" s="74">
        <v>-4.4717934703450091</v>
      </c>
      <c r="K9" s="249"/>
      <c r="M9" s="108"/>
      <c r="N9" s="108"/>
      <c r="O9" s="108"/>
      <c r="P9" s="108"/>
      <c r="Q9" s="108"/>
      <c r="R9" s="108"/>
      <c r="S9" s="108"/>
      <c r="T9" s="108"/>
      <c r="U9" s="108"/>
    </row>
    <row r="10" spans="2:21" ht="19" customHeight="1" x14ac:dyDescent="0.3">
      <c r="B10" s="166"/>
      <c r="C10" s="334" t="s">
        <v>98</v>
      </c>
      <c r="D10" s="334"/>
      <c r="E10" s="72">
        <v>23.324221083116999</v>
      </c>
      <c r="F10" s="72">
        <v>24.03933079781303</v>
      </c>
      <c r="G10" s="74">
        <v>-2.974748842680297</v>
      </c>
      <c r="H10" s="72">
        <v>84.169083886223021</v>
      </c>
      <c r="I10" s="72">
        <v>92.564556516404096</v>
      </c>
      <c r="J10" s="74">
        <v>-9.0698566990846547</v>
      </c>
      <c r="K10" s="249"/>
      <c r="M10" s="108"/>
      <c r="N10" s="108"/>
      <c r="O10" s="108"/>
      <c r="P10" s="108"/>
      <c r="Q10" s="108"/>
      <c r="R10" s="108"/>
      <c r="S10" s="108"/>
      <c r="T10" s="108"/>
      <c r="U10" s="108"/>
    </row>
    <row r="11" spans="2:21" ht="19" customHeight="1" x14ac:dyDescent="0.3">
      <c r="B11" s="166"/>
      <c r="C11" s="334" t="s">
        <v>99</v>
      </c>
      <c r="D11" s="334"/>
      <c r="E11" s="72">
        <v>17.275721062085999</v>
      </c>
      <c r="F11" s="72">
        <v>17.344611792611069</v>
      </c>
      <c r="G11" s="74">
        <v>-0.39718807978404991</v>
      </c>
      <c r="H11" s="72">
        <v>61.356553935351059</v>
      </c>
      <c r="I11" s="72">
        <v>65.6449685958532</v>
      </c>
      <c r="J11" s="74">
        <v>-6.5327392978188463</v>
      </c>
      <c r="K11" s="249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2:21" ht="21" customHeight="1" x14ac:dyDescent="0.3">
      <c r="B12" s="166"/>
      <c r="C12" s="87" t="s">
        <v>100</v>
      </c>
      <c r="D12" s="90"/>
      <c r="E12" s="75">
        <v>170.47589007443599</v>
      </c>
      <c r="F12" s="75">
        <v>170.99548970014405</v>
      </c>
      <c r="G12" s="74">
        <v>-0.30386744505320751</v>
      </c>
      <c r="H12" s="75">
        <v>602.52553473968703</v>
      </c>
      <c r="I12" s="75">
        <v>636.60215229535606</v>
      </c>
      <c r="J12" s="74">
        <v>-5.3528907234763672</v>
      </c>
      <c r="K12" s="250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2:21" ht="19" customHeight="1" x14ac:dyDescent="0.3">
      <c r="B13" s="166"/>
      <c r="C13" s="334" t="s">
        <v>89</v>
      </c>
      <c r="D13" s="334"/>
      <c r="E13" s="72">
        <v>1.8796724015999999</v>
      </c>
      <c r="F13" s="72">
        <v>2.0945388015999997</v>
      </c>
      <c r="G13" s="74">
        <v>-10.258411056212724</v>
      </c>
      <c r="H13" s="72">
        <v>7.5963972728</v>
      </c>
      <c r="I13" s="72">
        <v>8.7466299480000007</v>
      </c>
      <c r="J13" s="74">
        <v>-13.150581218575642</v>
      </c>
      <c r="K13" s="250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2:21" ht="21" customHeight="1" x14ac:dyDescent="0.3">
      <c r="B14" s="166"/>
      <c r="C14" s="87" t="s">
        <v>90</v>
      </c>
      <c r="D14" s="88"/>
      <c r="E14" s="75">
        <v>172.355562476036</v>
      </c>
      <c r="F14" s="75">
        <v>173.09002850174406</v>
      </c>
      <c r="G14" s="74">
        <v>-0.42432601812221193</v>
      </c>
      <c r="H14" s="75">
        <v>610.12193201248704</v>
      </c>
      <c r="I14" s="75">
        <v>645.34878224335603</v>
      </c>
      <c r="J14" s="74">
        <v>-5.4585754556495392</v>
      </c>
      <c r="K14" s="250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2:21" ht="21" customHeight="1" x14ac:dyDescent="0.3">
      <c r="B15" s="166"/>
      <c r="C15" s="88" t="s">
        <v>101</v>
      </c>
      <c r="D15" s="88"/>
      <c r="E15" s="72"/>
      <c r="F15" s="72"/>
      <c r="G15" s="74"/>
      <c r="H15" s="72"/>
      <c r="I15" s="72"/>
      <c r="J15" s="74"/>
      <c r="K15" s="247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2:21" ht="19" customHeight="1" x14ac:dyDescent="0.3">
      <c r="B16" s="166"/>
      <c r="C16" s="334" t="s">
        <v>102</v>
      </c>
      <c r="D16" s="334"/>
      <c r="E16" s="77">
        <v>0.28761602714472417</v>
      </c>
      <c r="F16" s="77">
        <v>0.27708117075724636</v>
      </c>
      <c r="G16" s="74">
        <v>1.0534856387477809</v>
      </c>
      <c r="H16" s="77">
        <v>0.304461546924293</v>
      </c>
      <c r="I16" s="77">
        <v>0.28988439484254996</v>
      </c>
      <c r="J16" s="74">
        <v>1.4577152081743039</v>
      </c>
      <c r="K16" s="249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2:21" ht="19" customHeight="1" x14ac:dyDescent="0.3">
      <c r="B17" s="166"/>
      <c r="C17" s="334" t="s">
        <v>103</v>
      </c>
      <c r="D17" s="334"/>
      <c r="E17" s="77">
        <v>0.71238397285527588</v>
      </c>
      <c r="F17" s="77">
        <v>0.72291882924275375</v>
      </c>
      <c r="G17" s="74">
        <v>-1.0534856387477864</v>
      </c>
      <c r="H17" s="77">
        <v>0.69553845307570694</v>
      </c>
      <c r="I17" s="77">
        <v>0.71011560515745009</v>
      </c>
      <c r="J17" s="74">
        <v>-1.457715208174315</v>
      </c>
      <c r="K17" s="249"/>
      <c r="M17" s="108"/>
      <c r="N17" s="108"/>
      <c r="O17" s="108"/>
      <c r="P17" s="108"/>
      <c r="Q17" s="126"/>
      <c r="R17" s="108"/>
      <c r="S17" s="108"/>
      <c r="T17" s="108"/>
      <c r="U17" s="108"/>
    </row>
    <row r="18" spans="2:21" ht="19" customHeight="1" x14ac:dyDescent="0.3">
      <c r="B18" s="166"/>
      <c r="C18" s="334" t="s">
        <v>104</v>
      </c>
      <c r="D18" s="334"/>
      <c r="E18" s="77">
        <v>0.68277070454583499</v>
      </c>
      <c r="F18" s="77">
        <v>0.68117037114156254</v>
      </c>
      <c r="G18" s="74">
        <v>0.16003334042724582</v>
      </c>
      <c r="H18" s="77">
        <v>0.6668907679908207</v>
      </c>
      <c r="I18" s="77">
        <v>0.67160405128961842</v>
      </c>
      <c r="J18" s="74">
        <v>-0.47132832987977213</v>
      </c>
      <c r="K18" s="249"/>
      <c r="M18" s="108"/>
      <c r="N18" s="108"/>
      <c r="O18" s="108"/>
      <c r="P18" s="108"/>
      <c r="Q18" s="126"/>
      <c r="R18" s="108"/>
      <c r="S18" s="108"/>
      <c r="T18" s="108"/>
      <c r="U18" s="108"/>
    </row>
    <row r="19" spans="2:21" ht="19" customHeight="1" x14ac:dyDescent="0.3">
      <c r="B19" s="166"/>
      <c r="C19" s="334" t="s">
        <v>105</v>
      </c>
      <c r="D19" s="334"/>
      <c r="E19" s="77">
        <v>0.31722929545416484</v>
      </c>
      <c r="F19" s="77">
        <v>0.31882962885844118</v>
      </c>
      <c r="G19" s="74">
        <v>-0.1600333404276344</v>
      </c>
      <c r="H19" s="77">
        <v>0.33310923200917902</v>
      </c>
      <c r="I19" s="77">
        <v>0.32839594871038164</v>
      </c>
      <c r="J19" s="74">
        <v>0.47132832987973883</v>
      </c>
      <c r="M19" s="108"/>
      <c r="N19" s="108"/>
      <c r="O19" s="108"/>
      <c r="P19" s="108"/>
      <c r="Q19" s="126"/>
      <c r="R19" s="108"/>
      <c r="S19" s="108"/>
      <c r="T19" s="108"/>
      <c r="U19" s="108"/>
    </row>
    <row r="20" spans="2:21" ht="21" customHeight="1" x14ac:dyDescent="0.3">
      <c r="B20" s="166"/>
      <c r="C20" s="121" t="s">
        <v>91</v>
      </c>
      <c r="D20" s="88"/>
      <c r="E20" s="72"/>
      <c r="F20" s="72"/>
      <c r="G20" s="74"/>
      <c r="H20" s="72"/>
      <c r="I20" s="72"/>
      <c r="J20" s="74"/>
      <c r="K20" s="247"/>
      <c r="N20" s="126"/>
      <c r="O20" s="126"/>
      <c r="P20" s="126"/>
      <c r="Q20" s="126"/>
    </row>
    <row r="21" spans="2:21" ht="19" customHeight="1" x14ac:dyDescent="0.3">
      <c r="B21" s="166"/>
      <c r="C21" s="91" t="s">
        <v>77</v>
      </c>
      <c r="D21" s="88"/>
      <c r="E21" s="79">
        <v>13231.910701035245</v>
      </c>
      <c r="F21" s="79">
        <v>6652.4536949645972</v>
      </c>
      <c r="G21" s="74">
        <v>98.902710304482056</v>
      </c>
      <c r="H21" s="79">
        <v>42509.109368474892</v>
      </c>
      <c r="I21" s="79">
        <v>36837.444628278339</v>
      </c>
      <c r="J21" s="74">
        <v>15.396466278887022</v>
      </c>
      <c r="K21" s="249"/>
      <c r="N21" s="126"/>
      <c r="O21" s="126"/>
      <c r="P21" s="126"/>
      <c r="Q21" s="126"/>
    </row>
    <row r="22" spans="2:21" ht="19" customHeight="1" x14ac:dyDescent="0.3">
      <c r="B22" s="166"/>
      <c r="C22" s="91" t="s">
        <v>0</v>
      </c>
      <c r="D22" s="122"/>
      <c r="E22" s="79">
        <v>3264.2002475736813</v>
      </c>
      <c r="F22" s="79">
        <v>1673.340467217065</v>
      </c>
      <c r="G22" s="74">
        <v>95.070896301359255</v>
      </c>
      <c r="H22" s="79">
        <v>8047.8383799268495</v>
      </c>
      <c r="I22" s="79">
        <v>7051.323636555634</v>
      </c>
      <c r="J22" s="74">
        <v>14.132307560031144</v>
      </c>
      <c r="K22" s="44"/>
      <c r="N22" s="126"/>
      <c r="O22" s="126"/>
      <c r="P22" s="126"/>
      <c r="Q22" s="126"/>
    </row>
    <row r="23" spans="2:21" ht="13" customHeight="1" x14ac:dyDescent="0.3">
      <c r="B23" s="166"/>
      <c r="C23" s="335" t="s">
        <v>93</v>
      </c>
      <c r="D23" s="335"/>
      <c r="E23" s="102">
        <v>0.24669152636574965</v>
      </c>
      <c r="F23" s="102">
        <v>0.25153733403415596</v>
      </c>
      <c r="G23" s="287" t="s">
        <v>15</v>
      </c>
      <c r="H23" s="102">
        <v>0.18932032450191</v>
      </c>
      <c r="I23" s="102">
        <v>0.19141728498568739</v>
      </c>
      <c r="J23" s="287" t="s">
        <v>16</v>
      </c>
      <c r="K23" s="44"/>
      <c r="N23" s="126"/>
      <c r="O23" s="126"/>
      <c r="P23" s="126"/>
      <c r="Q23" s="126"/>
    </row>
    <row r="24" spans="2:21" ht="6.75" customHeight="1" x14ac:dyDescent="0.3">
      <c r="B24" s="166"/>
      <c r="C24" s="195"/>
      <c r="D24" s="195"/>
      <c r="E24" s="251"/>
      <c r="F24" s="251"/>
      <c r="G24" s="44"/>
      <c r="H24" s="251"/>
      <c r="I24" s="251"/>
      <c r="J24" s="44"/>
      <c r="K24" s="44"/>
    </row>
    <row r="25" spans="2:21" x14ac:dyDescent="0.3">
      <c r="B25" s="51"/>
      <c r="C25" s="313" t="s">
        <v>106</v>
      </c>
      <c r="D25" s="305"/>
      <c r="E25" s="305"/>
      <c r="F25" s="305"/>
      <c r="G25" s="305"/>
      <c r="H25" s="305"/>
      <c r="I25" s="305"/>
      <c r="J25" s="305"/>
    </row>
    <row r="26" spans="2:21" x14ac:dyDescent="0.3">
      <c r="B26" s="51"/>
      <c r="C26" s="313" t="s">
        <v>107</v>
      </c>
      <c r="D26" s="305"/>
      <c r="E26" s="305"/>
      <c r="F26" s="305"/>
      <c r="G26" s="305"/>
      <c r="H26" s="305"/>
      <c r="I26" s="305"/>
      <c r="J26" s="305"/>
    </row>
    <row r="27" spans="2:21" x14ac:dyDescent="0.3">
      <c r="B27" s="51"/>
      <c r="C27" s="252"/>
      <c r="D27" s="51"/>
      <c r="E27" s="51"/>
      <c r="F27" s="51"/>
      <c r="G27" s="51"/>
      <c r="H27" s="51"/>
      <c r="I27" s="51"/>
      <c r="J27" s="51"/>
      <c r="K27" s="51"/>
      <c r="L27" s="51"/>
    </row>
    <row r="28" spans="2:21" x14ac:dyDescent="0.3">
      <c r="E28" s="135"/>
      <c r="F28" s="135"/>
      <c r="G28" s="206"/>
      <c r="H28" s="135"/>
      <c r="I28" s="135"/>
      <c r="J28" s="206"/>
    </row>
    <row r="29" spans="2:21" x14ac:dyDescent="0.3">
      <c r="E29" s="50"/>
      <c r="F29" s="50"/>
      <c r="G29" s="56"/>
      <c r="H29" s="50"/>
      <c r="I29" s="50"/>
      <c r="J29" s="56"/>
    </row>
    <row r="30" spans="2:21" x14ac:dyDescent="0.3">
      <c r="E30" s="163"/>
      <c r="F30" s="50"/>
      <c r="H30" s="50"/>
      <c r="I30" s="50"/>
    </row>
    <row r="31" spans="2:21" x14ac:dyDescent="0.3">
      <c r="E31" s="59"/>
      <c r="F31" s="59"/>
      <c r="H31" s="59"/>
      <c r="I31" s="59"/>
    </row>
    <row r="32" spans="2:21" x14ac:dyDescent="0.3">
      <c r="F32" s="206"/>
      <c r="I32" s="56"/>
    </row>
  </sheetData>
  <mergeCells count="12">
    <mergeCell ref="C23:D23"/>
    <mergeCell ref="R3:U3"/>
    <mergeCell ref="C11:D11"/>
    <mergeCell ref="C19:D19"/>
    <mergeCell ref="M3:P3"/>
    <mergeCell ref="C7:D7"/>
    <mergeCell ref="C8:D8"/>
    <mergeCell ref="C10:D10"/>
    <mergeCell ref="C13:D13"/>
    <mergeCell ref="C16:D16"/>
    <mergeCell ref="C17:D17"/>
    <mergeCell ref="C18:D18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74"/>
  <sheetViews>
    <sheetView showGridLines="0" topLeftCell="A2" zoomScaleNormal="100" zoomScalePageLayoutView="80" workbookViewId="0">
      <selection activeCell="I15" sqref="I15"/>
    </sheetView>
  </sheetViews>
  <sheetFormatPr defaultColWidth="11.453125" defaultRowHeight="14" outlineLevelCol="1" x14ac:dyDescent="0.3"/>
  <cols>
    <col min="1" max="1" width="3.453125" style="45" customWidth="1"/>
    <col min="2" max="2" width="1.26953125" style="45" customWidth="1"/>
    <col min="3" max="3" width="5.453125" style="45" customWidth="1"/>
    <col min="4" max="4" width="29.54296875" style="45" customWidth="1"/>
    <col min="5" max="6" width="11.6328125" style="124" customWidth="1"/>
    <col min="7" max="8" width="9.6328125" style="124" customWidth="1"/>
    <col min="9" max="10" width="12.6328125" style="45" customWidth="1" outlineLevel="1"/>
    <col min="11" max="12" width="9.6328125" style="45" customWidth="1" outlineLevel="1"/>
    <col min="13" max="13" width="10.54296875" style="45" customWidth="1"/>
    <col min="14" max="25" width="11.453125" style="45"/>
    <col min="26" max="26" width="11.453125" style="45" customWidth="1"/>
    <col min="27" max="16384" width="11.453125" style="45"/>
  </cols>
  <sheetData>
    <row r="1" spans="2:26" ht="21.75" customHeight="1" x14ac:dyDescent="0.3">
      <c r="B1" s="343" t="s">
        <v>141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</row>
    <row r="2" spans="2:26" ht="21.75" customHeight="1" x14ac:dyDescent="0.3">
      <c r="B2" s="344" t="s">
        <v>138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</row>
    <row r="3" spans="2:26" ht="15" hidden="1" customHeight="1" x14ac:dyDescent="0.3">
      <c r="B3" s="142"/>
      <c r="C3" s="142"/>
      <c r="D3" s="142"/>
      <c r="E3" s="142"/>
      <c r="F3" s="142"/>
      <c r="G3" s="142"/>
      <c r="H3" s="142"/>
      <c r="I3" s="143"/>
      <c r="J3" s="143"/>
      <c r="K3" s="143"/>
      <c r="L3" s="143"/>
      <c r="M3" s="341"/>
      <c r="N3" s="341"/>
      <c r="O3" s="341"/>
      <c r="P3" s="341"/>
      <c r="R3" s="341"/>
      <c r="S3" s="341"/>
      <c r="T3" s="341"/>
      <c r="U3" s="341"/>
      <c r="Z3" s="45">
        <v>20</v>
      </c>
    </row>
    <row r="4" spans="2:26" ht="6" hidden="1" customHeight="1" x14ac:dyDescent="0.3"/>
    <row r="5" spans="2:26" ht="14.5" customHeight="1" x14ac:dyDescent="0.3">
      <c r="E5" s="346" t="s">
        <v>70</v>
      </c>
      <c r="F5" s="346" t="s">
        <v>71</v>
      </c>
      <c r="G5" s="345" t="s">
        <v>134</v>
      </c>
      <c r="H5" s="345"/>
      <c r="I5" s="346" t="s">
        <v>73</v>
      </c>
      <c r="J5" s="346" t="s">
        <v>74</v>
      </c>
      <c r="K5" s="345" t="s">
        <v>134</v>
      </c>
      <c r="L5" s="345"/>
    </row>
    <row r="6" spans="2:26" ht="14.5" thickBot="1" x14ac:dyDescent="0.35">
      <c r="C6" s="92"/>
      <c r="D6" s="253"/>
      <c r="E6" s="347"/>
      <c r="F6" s="347"/>
      <c r="G6" s="254" t="s">
        <v>17</v>
      </c>
      <c r="H6" s="254" t="s">
        <v>18</v>
      </c>
      <c r="I6" s="347"/>
      <c r="J6" s="347"/>
      <c r="K6" s="254" t="s">
        <v>17</v>
      </c>
      <c r="L6" s="254" t="s">
        <v>18</v>
      </c>
      <c r="M6" s="125"/>
      <c r="N6" s="125"/>
      <c r="O6" s="125"/>
      <c r="P6" s="125"/>
      <c r="R6" s="125"/>
      <c r="S6" s="125"/>
      <c r="T6" s="125"/>
      <c r="U6" s="125"/>
    </row>
    <row r="7" spans="2:26" ht="9" customHeight="1" x14ac:dyDescent="0.3">
      <c r="D7" s="255"/>
      <c r="E7" s="145"/>
      <c r="F7" s="145"/>
      <c r="G7" s="256"/>
      <c r="H7" s="256"/>
      <c r="I7" s="145"/>
      <c r="J7" s="145"/>
      <c r="K7" s="256"/>
      <c r="L7" s="256"/>
    </row>
    <row r="8" spans="2:26" x14ac:dyDescent="0.3">
      <c r="B8" s="144"/>
      <c r="C8" s="146" t="s">
        <v>77</v>
      </c>
      <c r="D8" s="146"/>
      <c r="E8" s="257">
        <v>64947.040995232877</v>
      </c>
      <c r="F8" s="257">
        <v>49985.872549538377</v>
      </c>
      <c r="G8" s="258">
        <v>14961.1684456945</v>
      </c>
      <c r="H8" s="259">
        <v>29.930793807524857</v>
      </c>
      <c r="I8" s="257">
        <v>237004.45619671309</v>
      </c>
      <c r="J8" s="257">
        <v>213631.94446268844</v>
      </c>
      <c r="K8" s="258">
        <v>23372.511734024651</v>
      </c>
      <c r="L8" s="259">
        <v>10.940550952157224</v>
      </c>
      <c r="M8" s="128"/>
      <c r="N8" s="128"/>
      <c r="O8" s="128"/>
      <c r="P8" s="128"/>
      <c r="R8" s="129"/>
      <c r="S8" s="129"/>
      <c r="T8" s="129"/>
      <c r="U8" s="129"/>
    </row>
    <row r="9" spans="2:26" x14ac:dyDescent="0.3">
      <c r="B9" s="144"/>
      <c r="C9" s="147"/>
      <c r="D9" s="146"/>
      <c r="E9" s="257"/>
      <c r="F9" s="257"/>
      <c r="G9" s="258"/>
      <c r="H9" s="259"/>
      <c r="I9" s="260"/>
      <c r="J9" s="260"/>
      <c r="K9" s="258"/>
      <c r="L9" s="259"/>
      <c r="M9" s="130"/>
      <c r="N9" s="130"/>
      <c r="O9" s="130"/>
      <c r="P9" s="130"/>
      <c r="R9" s="59"/>
      <c r="S9" s="59"/>
      <c r="T9" s="59"/>
      <c r="U9" s="59"/>
    </row>
    <row r="10" spans="2:26" x14ac:dyDescent="0.3">
      <c r="B10" s="144"/>
      <c r="C10" s="147" t="s">
        <v>114</v>
      </c>
      <c r="D10" s="148"/>
      <c r="E10" s="260">
        <v>33664.439204244452</v>
      </c>
      <c r="F10" s="260">
        <v>26022.341322817443</v>
      </c>
      <c r="G10" s="258">
        <v>7642.0978814270093</v>
      </c>
      <c r="H10" s="259">
        <v>29.367449249180776</v>
      </c>
      <c r="I10" s="257">
        <v>125296.84500780381</v>
      </c>
      <c r="J10" s="257">
        <v>114620.62207467783</v>
      </c>
      <c r="K10" s="258">
        <v>10676.222933125988</v>
      </c>
      <c r="L10" s="259">
        <v>9.3143997475167986</v>
      </c>
      <c r="M10" s="130"/>
      <c r="N10" s="130"/>
      <c r="O10" s="130"/>
      <c r="P10" s="130"/>
      <c r="R10" s="130"/>
      <c r="S10" s="130"/>
      <c r="T10" s="130"/>
      <c r="U10" s="130"/>
    </row>
    <row r="11" spans="2:26" x14ac:dyDescent="0.3">
      <c r="B11" s="144"/>
      <c r="C11" s="148"/>
      <c r="D11" s="146" t="s">
        <v>115</v>
      </c>
      <c r="E11" s="257">
        <v>31282.601790988425</v>
      </c>
      <c r="F11" s="257">
        <v>23963.531226720934</v>
      </c>
      <c r="G11" s="258">
        <v>7319.0705642674911</v>
      </c>
      <c r="H11" s="259">
        <v>30.542537721261386</v>
      </c>
      <c r="I11" s="257">
        <v>111707.61118890927</v>
      </c>
      <c r="J11" s="257">
        <v>99011.322388010609</v>
      </c>
      <c r="K11" s="258">
        <v>12696.288800898663</v>
      </c>
      <c r="L11" s="259">
        <v>12.823067599424443</v>
      </c>
      <c r="M11" s="128"/>
      <c r="N11" s="128"/>
      <c r="O11" s="128"/>
      <c r="P11" s="128"/>
      <c r="Q11" s="128"/>
      <c r="R11" s="128"/>
      <c r="S11" s="128"/>
      <c r="T11" s="128"/>
      <c r="U11" s="128"/>
    </row>
    <row r="12" spans="2:26" x14ac:dyDescent="0.3">
      <c r="B12" s="144"/>
      <c r="C12" s="146"/>
      <c r="D12" s="148"/>
      <c r="E12" s="261">
        <v>0.48166323379204562</v>
      </c>
      <c r="F12" s="261">
        <v>0.4794060802474126</v>
      </c>
      <c r="G12" s="258"/>
      <c r="H12" s="259"/>
      <c r="I12" s="261">
        <v>0.47133126938420195</v>
      </c>
      <c r="J12" s="261">
        <v>0.46346684077157424</v>
      </c>
      <c r="K12" s="258"/>
      <c r="L12" s="259"/>
      <c r="M12" s="130"/>
      <c r="N12" s="130"/>
      <c r="O12" s="130"/>
      <c r="P12" s="130"/>
      <c r="R12" s="59"/>
      <c r="S12" s="59"/>
      <c r="T12" s="59"/>
      <c r="U12" s="59"/>
    </row>
    <row r="13" spans="2:26" ht="13" customHeight="1" x14ac:dyDescent="0.3">
      <c r="B13" s="144"/>
      <c r="C13" s="146"/>
      <c r="D13" s="148"/>
      <c r="E13" s="262"/>
      <c r="F13" s="262"/>
      <c r="G13" s="258"/>
      <c r="H13" s="259"/>
      <c r="I13" s="260"/>
      <c r="J13" s="260"/>
      <c r="K13" s="258"/>
      <c r="L13" s="259"/>
      <c r="M13" s="130"/>
      <c r="N13" s="131"/>
      <c r="O13" s="130"/>
      <c r="P13" s="130"/>
      <c r="R13" s="59"/>
      <c r="S13" s="59"/>
      <c r="T13" s="59"/>
      <c r="U13" s="59"/>
    </row>
    <row r="14" spans="2:26" x14ac:dyDescent="0.3">
      <c r="B14" s="144"/>
      <c r="C14" s="147" t="s">
        <v>116</v>
      </c>
      <c r="D14" s="148"/>
      <c r="E14" s="260">
        <v>17259.656452991432</v>
      </c>
      <c r="F14" s="260">
        <v>13299.45754187085</v>
      </c>
      <c r="G14" s="258">
        <v>3960.1989111205821</v>
      </c>
      <c r="H14" s="259">
        <v>29.777146162936631</v>
      </c>
      <c r="I14" s="260">
        <v>62594.376606214864</v>
      </c>
      <c r="J14" s="260">
        <v>55790.909465202581</v>
      </c>
      <c r="K14" s="258">
        <v>6803.4671410122828</v>
      </c>
      <c r="L14" s="259">
        <v>12.194580095984421</v>
      </c>
      <c r="M14" s="130"/>
      <c r="N14" s="130"/>
      <c r="O14" s="130"/>
      <c r="P14" s="130"/>
      <c r="R14" s="130"/>
      <c r="S14" s="130"/>
      <c r="T14" s="130"/>
      <c r="U14" s="130"/>
    </row>
    <row r="15" spans="2:26" x14ac:dyDescent="0.3">
      <c r="B15" s="144"/>
      <c r="C15" s="147" t="s">
        <v>117</v>
      </c>
      <c r="D15" s="148"/>
      <c r="E15" s="260">
        <v>3038.9407288746138</v>
      </c>
      <c r="F15" s="260">
        <v>2788.0689812665023</v>
      </c>
      <c r="G15" s="258">
        <v>250.87174760811149</v>
      </c>
      <c r="H15" s="259">
        <v>8.9980466514193225</v>
      </c>
      <c r="I15" s="260">
        <v>11181.462944482955</v>
      </c>
      <c r="J15" s="260">
        <v>10162.789040471966</v>
      </c>
      <c r="K15" s="258">
        <v>1018.6739040109896</v>
      </c>
      <c r="L15" s="259">
        <v>10.023566365042669</v>
      </c>
      <c r="M15" s="130"/>
      <c r="N15" s="130"/>
      <c r="O15" s="130"/>
      <c r="P15" s="130"/>
      <c r="R15" s="130"/>
      <c r="S15" s="130"/>
      <c r="T15" s="130"/>
      <c r="U15" s="130"/>
    </row>
    <row r="16" spans="2:26" x14ac:dyDescent="0.3">
      <c r="B16" s="144"/>
      <c r="C16" s="148"/>
      <c r="D16" s="146" t="s">
        <v>118</v>
      </c>
      <c r="E16" s="257">
        <v>20298.597181866047</v>
      </c>
      <c r="F16" s="257">
        <v>16087.526523137352</v>
      </c>
      <c r="G16" s="258">
        <v>4211.070658728695</v>
      </c>
      <c r="H16" s="259">
        <v>26.17599823485768</v>
      </c>
      <c r="I16" s="257">
        <v>73775.839550697827</v>
      </c>
      <c r="J16" s="257">
        <v>65953.698505674547</v>
      </c>
      <c r="K16" s="258">
        <v>7822.1410450232797</v>
      </c>
      <c r="L16" s="259">
        <v>11.860049128784311</v>
      </c>
      <c r="M16" s="130"/>
      <c r="N16" s="130"/>
      <c r="O16" s="130"/>
      <c r="P16" s="130"/>
      <c r="R16" s="130"/>
      <c r="S16" s="130"/>
      <c r="T16" s="130"/>
      <c r="U16" s="130"/>
    </row>
    <row r="17" spans="2:21" x14ac:dyDescent="0.3">
      <c r="B17" s="144"/>
      <c r="C17" s="147"/>
      <c r="D17" s="148"/>
      <c r="E17" s="261">
        <v>0.31254075429481026</v>
      </c>
      <c r="F17" s="261">
        <v>0.32184146645022249</v>
      </c>
      <c r="G17" s="258"/>
      <c r="H17" s="259"/>
      <c r="I17" s="261">
        <v>0.31128460930483126</v>
      </c>
      <c r="J17" s="261">
        <v>0.30872582595995418</v>
      </c>
      <c r="K17" s="258"/>
      <c r="L17" s="259"/>
      <c r="M17" s="130"/>
      <c r="N17" s="130"/>
      <c r="O17" s="130"/>
      <c r="P17" s="130"/>
      <c r="R17" s="59"/>
      <c r="S17" s="59"/>
      <c r="T17" s="59"/>
      <c r="U17" s="59"/>
    </row>
    <row r="18" spans="2:21" x14ac:dyDescent="0.3">
      <c r="B18" s="144"/>
      <c r="C18" s="147"/>
      <c r="D18" s="148"/>
      <c r="E18" s="262"/>
      <c r="F18" s="262"/>
      <c r="G18" s="258"/>
      <c r="H18" s="259"/>
      <c r="I18" s="260"/>
      <c r="J18" s="260"/>
      <c r="K18" s="258"/>
      <c r="L18" s="259"/>
      <c r="M18" s="130"/>
      <c r="N18" s="130"/>
      <c r="O18" s="130"/>
      <c r="P18" s="130"/>
      <c r="R18" s="59"/>
      <c r="S18" s="59"/>
      <c r="T18" s="59"/>
      <c r="U18" s="59"/>
    </row>
    <row r="19" spans="2:21" x14ac:dyDescent="0.3">
      <c r="B19" s="144"/>
      <c r="C19" s="147" t="s">
        <v>119</v>
      </c>
      <c r="D19" s="148"/>
      <c r="E19" s="260">
        <v>108.81264371246823</v>
      </c>
      <c r="F19" s="260">
        <v>-538.87463907551933</v>
      </c>
      <c r="G19" s="258">
        <v>647.68728278798756</v>
      </c>
      <c r="H19" s="259">
        <v>-120.19257092876828</v>
      </c>
      <c r="I19" s="260">
        <v>192.27542985287397</v>
      </c>
      <c r="J19" s="260">
        <v>-406.90807429003007</v>
      </c>
      <c r="K19" s="258">
        <v>599.18350414290398</v>
      </c>
      <c r="L19" s="259">
        <v>-147.25279295289351</v>
      </c>
      <c r="M19" s="130"/>
      <c r="N19" s="130"/>
      <c r="O19" s="130"/>
      <c r="P19" s="130"/>
      <c r="R19" s="130"/>
      <c r="S19" s="130"/>
      <c r="T19" s="130"/>
      <c r="U19" s="130"/>
    </row>
    <row r="20" spans="2:21" ht="28" x14ac:dyDescent="0.3">
      <c r="B20" s="144"/>
      <c r="C20" s="148"/>
      <c r="D20" s="291" t="s">
        <v>120</v>
      </c>
      <c r="E20" s="257">
        <v>10875.191965409909</v>
      </c>
      <c r="F20" s="257">
        <v>8414.8793426591001</v>
      </c>
      <c r="G20" s="258">
        <v>2460.3126227508092</v>
      </c>
      <c r="H20" s="259">
        <v>29.23764587185811</v>
      </c>
      <c r="I20" s="257">
        <v>37739.496208358571</v>
      </c>
      <c r="J20" s="257">
        <v>33464.531956626095</v>
      </c>
      <c r="K20" s="258">
        <v>4274.9642517324755</v>
      </c>
      <c r="L20" s="259">
        <v>12.774612408365149</v>
      </c>
      <c r="M20" s="128"/>
      <c r="N20" s="128"/>
      <c r="O20" s="128"/>
      <c r="P20" s="128"/>
      <c r="Q20" s="128"/>
      <c r="R20" s="128"/>
      <c r="S20" s="128"/>
      <c r="T20" s="128"/>
      <c r="U20" s="128"/>
    </row>
    <row r="21" spans="2:21" x14ac:dyDescent="0.3">
      <c r="B21" s="44"/>
      <c r="C21" s="146"/>
      <c r="D21" s="148"/>
      <c r="E21" s="262"/>
      <c r="F21" s="262"/>
      <c r="G21" s="258"/>
      <c r="H21" s="259"/>
      <c r="I21" s="260"/>
      <c r="J21" s="260"/>
      <c r="K21" s="258"/>
      <c r="L21" s="259"/>
      <c r="M21" s="130"/>
      <c r="N21" s="130"/>
      <c r="O21" s="130"/>
      <c r="P21" s="130"/>
      <c r="R21" s="59"/>
      <c r="S21" s="59"/>
      <c r="T21" s="59"/>
      <c r="U21" s="59"/>
    </row>
    <row r="22" spans="2:21" ht="16" x14ac:dyDescent="0.3">
      <c r="B22" s="144"/>
      <c r="C22" s="147" t="s">
        <v>121</v>
      </c>
      <c r="D22" s="148"/>
      <c r="E22" s="260">
        <v>565.10098140856974</v>
      </c>
      <c r="F22" s="260">
        <v>279.62502974662067</v>
      </c>
      <c r="G22" s="258">
        <v>285.47595166194907</v>
      </c>
      <c r="H22" s="259">
        <v>102.09241709178545</v>
      </c>
      <c r="I22" s="260">
        <v>1412.2510844997594</v>
      </c>
      <c r="J22" s="260">
        <v>1092.7479118021984</v>
      </c>
      <c r="K22" s="258">
        <v>319.50317269756101</v>
      </c>
      <c r="L22" s="259">
        <v>29.238506818157649</v>
      </c>
      <c r="M22" s="130"/>
      <c r="N22" s="130"/>
      <c r="O22" s="130"/>
      <c r="P22" s="130"/>
      <c r="R22" s="130"/>
      <c r="S22" s="130"/>
      <c r="T22" s="130"/>
      <c r="U22" s="130"/>
    </row>
    <row r="23" spans="2:21" x14ac:dyDescent="0.3">
      <c r="B23" s="144"/>
      <c r="C23" s="147"/>
      <c r="D23" s="146" t="s">
        <v>122</v>
      </c>
      <c r="E23" s="257">
        <v>11440.292946818479</v>
      </c>
      <c r="F23" s="257">
        <v>8694.5043724057214</v>
      </c>
      <c r="G23" s="258">
        <v>2745.788574412758</v>
      </c>
      <c r="H23" s="259">
        <v>31.58073717378571</v>
      </c>
      <c r="I23" s="257">
        <v>39151.74729285833</v>
      </c>
      <c r="J23" s="257">
        <v>34557.27986842829</v>
      </c>
      <c r="K23" s="258">
        <v>4594.4674244300404</v>
      </c>
      <c r="L23" s="259">
        <v>13.295223009226408</v>
      </c>
      <c r="M23" s="128"/>
      <c r="N23" s="128"/>
      <c r="O23" s="128"/>
      <c r="P23" s="128"/>
      <c r="Q23" s="128"/>
      <c r="R23" s="128"/>
      <c r="S23" s="128"/>
      <c r="T23" s="128"/>
      <c r="U23" s="128"/>
    </row>
    <row r="24" spans="2:21" x14ac:dyDescent="0.3">
      <c r="B24" s="144"/>
      <c r="C24" s="147"/>
      <c r="D24" s="148"/>
      <c r="E24" s="261">
        <v>0.17614802416723185</v>
      </c>
      <c r="F24" s="261">
        <v>0.17393923380629306</v>
      </c>
      <c r="G24" s="258"/>
      <c r="H24" s="259"/>
      <c r="I24" s="261">
        <v>0.16519413989567555</v>
      </c>
      <c r="J24" s="261">
        <v>0.16176082633776634</v>
      </c>
      <c r="K24" s="258"/>
      <c r="L24" s="259"/>
      <c r="M24" s="130"/>
      <c r="N24" s="130"/>
      <c r="O24" s="130"/>
      <c r="P24" s="130"/>
      <c r="R24" s="59"/>
      <c r="S24" s="59"/>
      <c r="T24" s="59"/>
      <c r="U24" s="59"/>
    </row>
    <row r="25" spans="2:21" x14ac:dyDescent="0.3">
      <c r="B25" s="44"/>
      <c r="C25" s="146"/>
      <c r="D25" s="148"/>
      <c r="E25" s="260"/>
      <c r="F25" s="260"/>
      <c r="G25" s="258"/>
      <c r="H25" s="259"/>
      <c r="I25" s="260"/>
      <c r="J25" s="260"/>
      <c r="K25" s="258"/>
      <c r="L25" s="259"/>
      <c r="M25" s="130"/>
      <c r="N25" s="130"/>
      <c r="O25" s="130"/>
      <c r="P25" s="130"/>
      <c r="R25" s="59"/>
      <c r="S25" s="59"/>
      <c r="T25" s="59"/>
      <c r="U25" s="59"/>
    </row>
    <row r="26" spans="2:21" x14ac:dyDescent="0.3">
      <c r="B26" s="144"/>
      <c r="C26" s="147" t="s">
        <v>123</v>
      </c>
      <c r="D26" s="148"/>
      <c r="E26" s="260">
        <v>-884.37079996048783</v>
      </c>
      <c r="F26" s="260">
        <v>-918.5175015851662</v>
      </c>
      <c r="G26" s="258">
        <v>34.146701624678371</v>
      </c>
      <c r="H26" s="259">
        <v>3.7175885669841202</v>
      </c>
      <c r="I26" s="260">
        <v>-2989.9227735747713</v>
      </c>
      <c r="J26" s="260">
        <v>-2291.7874807431103</v>
      </c>
      <c r="K26" s="258">
        <v>-698.13529283166099</v>
      </c>
      <c r="L26" s="259">
        <v>-30.462479557890386</v>
      </c>
      <c r="M26" s="130"/>
      <c r="N26" s="130"/>
      <c r="O26" s="130"/>
      <c r="P26" s="130"/>
      <c r="Q26" s="130"/>
      <c r="R26" s="130"/>
      <c r="S26" s="130"/>
      <c r="T26" s="130"/>
      <c r="U26" s="130"/>
    </row>
    <row r="27" spans="2:21" x14ac:dyDescent="0.3">
      <c r="B27" s="144"/>
      <c r="C27" s="147" t="s">
        <v>124</v>
      </c>
      <c r="D27" s="148"/>
      <c r="E27" s="260">
        <v>-739.04518381444404</v>
      </c>
      <c r="F27" s="260">
        <v>-106.98644399084496</v>
      </c>
      <c r="G27" s="258">
        <v>-632.05873982359913</v>
      </c>
      <c r="H27" s="259">
        <v>-590.78395004668596</v>
      </c>
      <c r="I27" s="260">
        <v>-566.99784691327466</v>
      </c>
      <c r="J27" s="260">
        <v>-793.42078520915879</v>
      </c>
      <c r="K27" s="258">
        <v>226.42293829588414</v>
      </c>
      <c r="L27" s="259">
        <v>28.53756071391491</v>
      </c>
      <c r="M27" s="130"/>
      <c r="N27" s="130"/>
      <c r="O27" s="130"/>
      <c r="P27" s="130"/>
      <c r="R27" s="130"/>
      <c r="S27" s="130"/>
      <c r="T27" s="130"/>
      <c r="U27" s="130"/>
    </row>
    <row r="28" spans="2:21" x14ac:dyDescent="0.3">
      <c r="B28" s="44"/>
      <c r="C28" s="147" t="s">
        <v>125</v>
      </c>
      <c r="D28" s="148"/>
      <c r="E28" s="260">
        <v>-321.45453602898783</v>
      </c>
      <c r="F28" s="260">
        <v>141.84296185980691</v>
      </c>
      <c r="G28" s="258">
        <v>-463.29749788879474</v>
      </c>
      <c r="H28" s="259">
        <v>326.62706123318503</v>
      </c>
      <c r="I28" s="260">
        <v>-824.88237870948274</v>
      </c>
      <c r="J28" s="260">
        <v>-699.00681829934695</v>
      </c>
      <c r="K28" s="258">
        <v>-125.87556041013579</v>
      </c>
      <c r="L28" s="259">
        <v>-18.007772902185071</v>
      </c>
      <c r="M28" s="130"/>
      <c r="N28" s="130"/>
      <c r="O28" s="130"/>
      <c r="P28" s="130"/>
      <c r="R28" s="130"/>
      <c r="S28" s="130"/>
      <c r="T28" s="130"/>
      <c r="U28" s="130"/>
    </row>
    <row r="29" spans="2:21" x14ac:dyDescent="0.3">
      <c r="B29" s="144"/>
      <c r="C29" s="148"/>
      <c r="D29" s="146" t="s">
        <v>126</v>
      </c>
      <c r="E29" s="257">
        <v>-1944.8705198039197</v>
      </c>
      <c r="F29" s="257">
        <v>-883.66098371620421</v>
      </c>
      <c r="G29" s="258">
        <v>-1061.2095360877156</v>
      </c>
      <c r="H29" s="259">
        <v>-120.09238335100383</v>
      </c>
      <c r="I29" s="257">
        <v>-4381.8029991975291</v>
      </c>
      <c r="J29" s="257">
        <v>-3784.2150842516162</v>
      </c>
      <c r="K29" s="258">
        <v>-597.58791494591287</v>
      </c>
      <c r="L29" s="259">
        <v>-15.791594865546465</v>
      </c>
      <c r="M29" s="130"/>
      <c r="N29" s="130"/>
      <c r="O29" s="130"/>
      <c r="P29" s="130"/>
      <c r="Q29" s="130"/>
      <c r="R29" s="130"/>
      <c r="S29" s="130"/>
      <c r="T29" s="130"/>
      <c r="U29" s="130"/>
    </row>
    <row r="30" spans="2:21" x14ac:dyDescent="0.3">
      <c r="B30" s="44"/>
      <c r="C30" s="147"/>
      <c r="D30" s="148"/>
      <c r="E30" s="263"/>
      <c r="F30" s="263"/>
      <c r="G30" s="258"/>
      <c r="H30" s="259"/>
      <c r="I30" s="260"/>
      <c r="J30" s="260"/>
      <c r="K30" s="258"/>
      <c r="L30" s="259"/>
      <c r="M30" s="130"/>
      <c r="N30" s="130"/>
      <c r="O30" s="130"/>
      <c r="P30" s="130"/>
      <c r="R30" s="59"/>
      <c r="S30" s="59"/>
      <c r="T30" s="59"/>
      <c r="U30" s="59"/>
    </row>
    <row r="31" spans="2:21" ht="30" customHeight="1" x14ac:dyDescent="0.3">
      <c r="B31" s="144"/>
      <c r="C31" s="147" t="s">
        <v>127</v>
      </c>
      <c r="D31" s="148"/>
      <c r="E31" s="260">
        <v>124.37299939266497</v>
      </c>
      <c r="F31" s="260">
        <v>49.702753233743991</v>
      </c>
      <c r="G31" s="258">
        <v>74.670246158920975</v>
      </c>
      <c r="H31" s="259">
        <v>150.23362148120628</v>
      </c>
      <c r="I31" s="260">
        <v>217.20403739266499</v>
      </c>
      <c r="J31" s="260">
        <v>230.94371191435599</v>
      </c>
      <c r="K31" s="258">
        <v>-13.739674521691001</v>
      </c>
      <c r="L31" s="259">
        <v>-5.9493607372112738</v>
      </c>
      <c r="M31" s="130"/>
      <c r="O31" s="130"/>
      <c r="P31" s="132"/>
      <c r="Q31" s="130"/>
      <c r="R31" s="130"/>
      <c r="S31" s="130"/>
      <c r="T31" s="130"/>
      <c r="U31" s="130"/>
    </row>
    <row r="32" spans="2:21" x14ac:dyDescent="0.3">
      <c r="B32" s="144"/>
      <c r="C32" s="148"/>
      <c r="D32" s="146" t="s">
        <v>128</v>
      </c>
      <c r="E32" s="257">
        <v>9619.795426407225</v>
      </c>
      <c r="F32" s="257">
        <v>7860.5461419232615</v>
      </c>
      <c r="G32" s="258">
        <v>1759.2492844839635</v>
      </c>
      <c r="H32" s="259">
        <v>22.380751320843007</v>
      </c>
      <c r="I32" s="257">
        <v>34987.148331053468</v>
      </c>
      <c r="J32" s="257">
        <v>31004.008496091028</v>
      </c>
      <c r="K32" s="258">
        <v>3983.1398349624396</v>
      </c>
      <c r="L32" s="259">
        <v>12.847176956052731</v>
      </c>
      <c r="M32" s="128"/>
      <c r="O32" s="132"/>
      <c r="P32" s="132"/>
      <c r="Q32" s="132"/>
      <c r="R32" s="132"/>
      <c r="S32" s="128"/>
      <c r="T32" s="128"/>
      <c r="U32" s="128"/>
    </row>
    <row r="33" spans="2:21" x14ac:dyDescent="0.3">
      <c r="B33" s="144"/>
      <c r="C33" s="146"/>
      <c r="D33" s="148"/>
      <c r="E33" s="264"/>
      <c r="F33" s="264"/>
      <c r="G33" s="258"/>
      <c r="H33" s="259"/>
      <c r="I33" s="260"/>
      <c r="J33" s="260"/>
      <c r="K33" s="258"/>
      <c r="L33" s="259"/>
      <c r="R33" s="59"/>
      <c r="S33" s="59"/>
      <c r="T33" s="59"/>
      <c r="U33" s="59"/>
    </row>
    <row r="34" spans="2:21" x14ac:dyDescent="0.3">
      <c r="B34" s="144"/>
      <c r="C34" s="147" t="s">
        <v>129</v>
      </c>
      <c r="D34" s="148"/>
      <c r="E34" s="260">
        <v>-3093.9566143009697</v>
      </c>
      <c r="F34" s="260">
        <v>-2486.6581460325733</v>
      </c>
      <c r="G34" s="258">
        <v>-607.29846826839639</v>
      </c>
      <c r="H34" s="259">
        <v>-24.422274096555331</v>
      </c>
      <c r="I34" s="260">
        <v>-11187.441343625573</v>
      </c>
      <c r="J34" s="260">
        <v>-9848.8472776575381</v>
      </c>
      <c r="K34" s="258">
        <v>-1338.5940659680346</v>
      </c>
      <c r="L34" s="259">
        <v>-13.591378038774993</v>
      </c>
      <c r="Q34" s="130"/>
      <c r="R34" s="130"/>
      <c r="S34" s="130"/>
      <c r="T34" s="130"/>
      <c r="U34" s="130"/>
    </row>
    <row r="35" spans="2:21" x14ac:dyDescent="0.3">
      <c r="B35" s="144"/>
      <c r="C35" s="147" t="s">
        <v>130</v>
      </c>
      <c r="D35" s="148"/>
      <c r="E35" s="260">
        <v>-1260.6199028435531</v>
      </c>
      <c r="F35" s="260">
        <v>-830.23535954495048</v>
      </c>
      <c r="G35" s="258">
        <v>-430.38454329860258</v>
      </c>
      <c r="H35" s="259">
        <v>-51.83885971015436</v>
      </c>
      <c r="I35" s="260">
        <v>-4236.9393046468276</v>
      </c>
      <c r="J35" s="260">
        <v>-3650.9294567375268</v>
      </c>
      <c r="K35" s="258">
        <v>-586.00984790930079</v>
      </c>
      <c r="L35" s="259">
        <v>-16.050977014301449</v>
      </c>
      <c r="M35" s="130"/>
      <c r="N35" s="130"/>
      <c r="O35" s="130"/>
      <c r="P35" s="130"/>
      <c r="Q35" s="130"/>
      <c r="R35" s="130"/>
      <c r="S35" s="130"/>
      <c r="T35" s="130"/>
      <c r="U35" s="130"/>
    </row>
    <row r="36" spans="2:21" x14ac:dyDescent="0.3">
      <c r="B36" s="44"/>
      <c r="C36" s="147"/>
      <c r="D36" s="148"/>
      <c r="E36" s="260"/>
      <c r="F36" s="260"/>
      <c r="G36" s="258"/>
      <c r="H36" s="259"/>
      <c r="I36" s="260"/>
      <c r="J36" s="260"/>
      <c r="K36" s="258"/>
      <c r="L36" s="259"/>
      <c r="M36" s="130"/>
      <c r="N36" s="130"/>
      <c r="O36" s="130"/>
      <c r="P36" s="130"/>
      <c r="R36" s="59"/>
      <c r="S36" s="59"/>
      <c r="T36" s="59"/>
      <c r="U36" s="59"/>
    </row>
    <row r="37" spans="2:21" x14ac:dyDescent="0.3">
      <c r="B37" s="144"/>
      <c r="C37" s="148"/>
      <c r="D37" s="146" t="s">
        <v>131</v>
      </c>
      <c r="E37" s="257">
        <v>5265.2189092627023</v>
      </c>
      <c r="F37" s="257">
        <v>4543.6526363457378</v>
      </c>
      <c r="G37" s="258">
        <v>721.56627291696441</v>
      </c>
      <c r="H37" s="259">
        <v>15.880753452519404</v>
      </c>
      <c r="I37" s="257">
        <v>19562.767682781068</v>
      </c>
      <c r="J37" s="257">
        <v>17504.231761695963</v>
      </c>
      <c r="K37" s="258">
        <v>2058.5359210851057</v>
      </c>
      <c r="L37" s="259">
        <v>11.760218609477867</v>
      </c>
      <c r="M37" s="128"/>
      <c r="N37" s="133"/>
      <c r="O37" s="128"/>
      <c r="P37" s="128"/>
      <c r="Q37" s="128"/>
      <c r="R37" s="128"/>
      <c r="S37" s="128"/>
      <c r="T37" s="128"/>
      <c r="U37" s="128"/>
    </row>
    <row r="38" spans="2:21" x14ac:dyDescent="0.3">
      <c r="B38" s="44"/>
      <c r="C38" s="146"/>
      <c r="D38" s="148"/>
      <c r="E38" s="100">
        <v>8.1069419462068637E-2</v>
      </c>
      <c r="F38" s="100">
        <v>9.0898736074733158E-2</v>
      </c>
      <c r="G38" s="258"/>
      <c r="H38" s="259"/>
      <c r="I38" s="100">
        <v>8.2541771562911134E-2</v>
      </c>
      <c r="J38" s="100">
        <v>8.1936396758084729E-2</v>
      </c>
      <c r="K38" s="258"/>
      <c r="L38" s="259"/>
      <c r="M38" s="130"/>
      <c r="N38" s="130"/>
      <c r="O38" s="130"/>
      <c r="P38" s="130"/>
      <c r="R38" s="59"/>
      <c r="S38" s="59"/>
      <c r="T38" s="59"/>
      <c r="U38" s="59"/>
    </row>
    <row r="39" spans="2:21" x14ac:dyDescent="0.3">
      <c r="B39" s="44"/>
      <c r="C39" s="146"/>
      <c r="D39" s="148"/>
      <c r="E39" s="260"/>
      <c r="F39" s="260"/>
      <c r="G39" s="258"/>
      <c r="H39" s="259"/>
      <c r="I39" s="260"/>
      <c r="J39" s="260"/>
      <c r="K39" s="258"/>
      <c r="L39" s="259"/>
      <c r="M39" s="130"/>
      <c r="N39" s="130"/>
      <c r="O39" s="130"/>
      <c r="P39" s="130"/>
      <c r="R39" s="59"/>
      <c r="S39" s="59"/>
      <c r="T39" s="59"/>
      <c r="U39" s="59"/>
    </row>
    <row r="40" spans="2:21" x14ac:dyDescent="0.3">
      <c r="B40" s="144"/>
      <c r="C40" s="147" t="s">
        <v>132</v>
      </c>
      <c r="D40" s="148"/>
      <c r="E40" s="260">
        <v>2631.6660518724639</v>
      </c>
      <c r="F40" s="260">
        <v>1851.9889571427584</v>
      </c>
      <c r="G40" s="258">
        <v>779.67709472970546</v>
      </c>
      <c r="H40" s="259">
        <v>42.099446204721879</v>
      </c>
      <c r="I40" s="260">
        <v>9351.1325907548726</v>
      </c>
      <c r="J40" s="260">
        <v>8231.4350564969955</v>
      </c>
      <c r="K40" s="258">
        <v>1119.6975342578771</v>
      </c>
      <c r="L40" s="259">
        <v>13.602701431436426</v>
      </c>
      <c r="M40" s="130"/>
      <c r="N40" s="130"/>
      <c r="O40" s="130"/>
      <c r="P40" s="130"/>
      <c r="Q40" s="130"/>
      <c r="R40" s="130"/>
      <c r="S40" s="130"/>
      <c r="T40" s="130"/>
      <c r="U40" s="130"/>
    </row>
    <row r="41" spans="2:21" x14ac:dyDescent="0.3">
      <c r="B41" s="144"/>
      <c r="C41" s="148"/>
      <c r="D41" s="146" t="s">
        <v>0</v>
      </c>
      <c r="E41" s="257">
        <v>14180.771642403412</v>
      </c>
      <c r="F41" s="257">
        <v>10007.618690472962</v>
      </c>
      <c r="G41" s="258">
        <v>4173.1529519304495</v>
      </c>
      <c r="H41" s="259">
        <v>41.69975976306133</v>
      </c>
      <c r="I41" s="257">
        <v>48695.155313466079</v>
      </c>
      <c r="J41" s="257">
        <v>42381.80685063525</v>
      </c>
      <c r="K41" s="258">
        <v>6313.3484628308288</v>
      </c>
      <c r="L41" s="259">
        <v>14.896364577094957</v>
      </c>
      <c r="M41" s="128"/>
      <c r="N41" s="128"/>
      <c r="O41" s="128"/>
      <c r="P41" s="128"/>
      <c r="Q41" s="128"/>
      <c r="R41" s="128"/>
      <c r="S41" s="128"/>
      <c r="T41" s="128"/>
      <c r="U41" s="128"/>
    </row>
    <row r="42" spans="2:21" ht="14.5" thickBot="1" x14ac:dyDescent="0.35">
      <c r="B42" s="144"/>
      <c r="C42" s="214"/>
      <c r="D42" s="214" t="s">
        <v>93</v>
      </c>
      <c r="E42" s="265">
        <v>0.21834361389065104</v>
      </c>
      <c r="F42" s="265">
        <v>0.20020894264784386</v>
      </c>
      <c r="G42" s="266"/>
      <c r="H42" s="267"/>
      <c r="I42" s="265">
        <v>0.20546092716944203</v>
      </c>
      <c r="J42" s="265">
        <v>0.19838702941749137</v>
      </c>
      <c r="K42" s="266"/>
      <c r="L42" s="267"/>
      <c r="M42" s="130"/>
      <c r="N42" s="130"/>
      <c r="O42" s="130"/>
      <c r="P42" s="130"/>
    </row>
    <row r="43" spans="2:21" ht="6" customHeight="1" x14ac:dyDescent="0.3">
      <c r="C43" s="73"/>
      <c r="D43" s="73"/>
      <c r="E43" s="149"/>
      <c r="F43" s="149"/>
      <c r="G43" s="149"/>
      <c r="H43" s="149"/>
      <c r="I43" s="73"/>
      <c r="J43" s="73"/>
      <c r="K43" s="73"/>
      <c r="L43" s="73"/>
    </row>
    <row r="44" spans="2:21" x14ac:dyDescent="0.3">
      <c r="C44" s="307" t="s">
        <v>135</v>
      </c>
      <c r="D44" s="306"/>
      <c r="E44" s="314"/>
      <c r="F44" s="314"/>
      <c r="G44" s="314"/>
      <c r="H44" s="314"/>
      <c r="I44" s="314"/>
      <c r="J44" s="307"/>
      <c r="K44" s="307"/>
      <c r="L44" s="307"/>
    </row>
    <row r="45" spans="2:21" ht="15" customHeight="1" x14ac:dyDescent="0.3">
      <c r="C45" s="342" t="s">
        <v>136</v>
      </c>
      <c r="D45" s="342"/>
      <c r="E45" s="342"/>
      <c r="F45" s="342"/>
      <c r="G45" s="342"/>
      <c r="H45" s="342"/>
      <c r="I45" s="342"/>
      <c r="J45" s="306"/>
      <c r="K45" s="306"/>
      <c r="L45" s="306"/>
    </row>
    <row r="46" spans="2:21" ht="14.5" x14ac:dyDescent="0.3">
      <c r="C46" s="316" t="s">
        <v>137</v>
      </c>
      <c r="D46" s="316"/>
      <c r="E46" s="317"/>
      <c r="F46" s="317"/>
      <c r="G46" s="317"/>
      <c r="H46" s="317"/>
      <c r="I46" s="317"/>
      <c r="J46" s="306"/>
      <c r="K46" s="306"/>
      <c r="L46" s="306"/>
    </row>
    <row r="47" spans="2:21" ht="15" customHeight="1" x14ac:dyDescent="0.3">
      <c r="C47" s="134"/>
      <c r="E47" s="45"/>
      <c r="F47" s="45"/>
    </row>
    <row r="48" spans="2:21" ht="15" customHeight="1" x14ac:dyDescent="0.3">
      <c r="C48" s="134"/>
      <c r="E48" s="45"/>
      <c r="F48" s="45"/>
    </row>
    <row r="49" spans="1:13" x14ac:dyDescent="0.3">
      <c r="E49" s="136"/>
      <c r="F49" s="136"/>
    </row>
    <row r="50" spans="1:13" x14ac:dyDescent="0.3">
      <c r="E50" s="137"/>
      <c r="F50" s="138"/>
    </row>
    <row r="51" spans="1:13" x14ac:dyDescent="0.3">
      <c r="E51" s="137"/>
      <c r="F51" s="138"/>
    </row>
    <row r="52" spans="1:13" x14ac:dyDescent="0.3">
      <c r="E52" s="139"/>
      <c r="F52" s="139"/>
    </row>
    <row r="53" spans="1:13" x14ac:dyDescent="0.3">
      <c r="E53" s="57"/>
      <c r="F53" s="137"/>
    </row>
    <row r="54" spans="1:13" x14ac:dyDescent="0.3">
      <c r="E54" s="137"/>
      <c r="F54" s="137"/>
    </row>
    <row r="55" spans="1:13" x14ac:dyDescent="0.3">
      <c r="E55" s="140"/>
      <c r="F55" s="140"/>
      <c r="H55" s="136"/>
    </row>
    <row r="56" spans="1:13" x14ac:dyDescent="0.3">
      <c r="E56" s="140"/>
      <c r="F56" s="140"/>
    </row>
    <row r="57" spans="1:13" s="124" customFormat="1" x14ac:dyDescent="0.3">
      <c r="A57" s="45"/>
      <c r="B57" s="45"/>
      <c r="C57" s="45"/>
      <c r="D57" s="45"/>
      <c r="E57" s="141"/>
      <c r="F57" s="141"/>
      <c r="G57" s="136"/>
      <c r="I57" s="45"/>
      <c r="J57" s="45"/>
      <c r="K57" s="45"/>
      <c r="L57" s="45"/>
      <c r="M57" s="45"/>
    </row>
    <row r="59" spans="1:13" s="124" customFormat="1" x14ac:dyDescent="0.3">
      <c r="A59" s="45"/>
      <c r="B59" s="45"/>
      <c r="C59" s="45"/>
      <c r="D59" s="45"/>
      <c r="E59" s="140"/>
      <c r="F59" s="140"/>
      <c r="I59" s="45"/>
      <c r="J59" s="45"/>
      <c r="K59" s="45"/>
      <c r="L59" s="45"/>
      <c r="M59" s="45"/>
    </row>
    <row r="60" spans="1:13" s="124" customFormat="1" x14ac:dyDescent="0.3">
      <c r="A60" s="45"/>
      <c r="B60" s="45"/>
      <c r="C60" s="45"/>
      <c r="D60" s="45"/>
      <c r="E60" s="140"/>
      <c r="F60" s="140"/>
      <c r="I60" s="45"/>
      <c r="J60" s="45"/>
      <c r="K60" s="45"/>
      <c r="L60" s="45"/>
      <c r="M60" s="45"/>
    </row>
    <row r="61" spans="1:13" s="124" customFormat="1" x14ac:dyDescent="0.3">
      <c r="A61" s="45"/>
      <c r="B61" s="45"/>
      <c r="C61" s="45"/>
      <c r="D61" s="45"/>
      <c r="E61" s="141"/>
      <c r="F61" s="141"/>
      <c r="I61" s="45"/>
      <c r="J61" s="45"/>
      <c r="K61" s="45"/>
      <c r="L61" s="45"/>
      <c r="M61" s="45"/>
    </row>
    <row r="63" spans="1:13" s="124" customFormat="1" x14ac:dyDescent="0.3">
      <c r="A63" s="45"/>
      <c r="B63" s="45"/>
      <c r="C63" s="45"/>
      <c r="D63" s="45"/>
      <c r="E63" s="140"/>
      <c r="F63" s="140"/>
      <c r="I63" s="45"/>
      <c r="J63" s="45"/>
      <c r="K63" s="45"/>
      <c r="L63" s="45"/>
      <c r="M63" s="45"/>
    </row>
    <row r="64" spans="1:13" s="124" customFormat="1" x14ac:dyDescent="0.3">
      <c r="A64" s="45"/>
      <c r="B64" s="45"/>
      <c r="C64" s="45"/>
      <c r="D64" s="45"/>
      <c r="E64" s="140"/>
      <c r="F64" s="140"/>
      <c r="I64" s="45"/>
      <c r="J64" s="45"/>
      <c r="K64" s="45"/>
      <c r="L64" s="45"/>
      <c r="M64" s="45"/>
    </row>
    <row r="65" spans="1:13" s="124" customFormat="1" x14ac:dyDescent="0.3">
      <c r="A65" s="45"/>
      <c r="B65" s="45"/>
      <c r="C65" s="45"/>
      <c r="D65" s="45"/>
      <c r="E65" s="135"/>
      <c r="F65" s="135"/>
      <c r="I65" s="45"/>
      <c r="J65" s="45"/>
      <c r="K65" s="45"/>
      <c r="L65" s="45"/>
      <c r="M65" s="45"/>
    </row>
    <row r="66" spans="1:13" s="124" customFormat="1" x14ac:dyDescent="0.3">
      <c r="A66" s="45"/>
      <c r="B66" s="45"/>
      <c r="C66" s="45"/>
      <c r="D66" s="45"/>
      <c r="E66" s="45"/>
      <c r="F66" s="45"/>
      <c r="I66" s="45"/>
      <c r="J66" s="45"/>
      <c r="K66" s="45"/>
      <c r="L66" s="45"/>
      <c r="M66" s="45"/>
    </row>
    <row r="67" spans="1:13" s="124" customFormat="1" x14ac:dyDescent="0.3">
      <c r="A67" s="45"/>
      <c r="B67" s="45"/>
      <c r="C67" s="45"/>
      <c r="D67" s="45"/>
      <c r="E67" s="140"/>
      <c r="F67" s="137"/>
      <c r="I67" s="45"/>
      <c r="J67" s="45"/>
      <c r="K67" s="45"/>
      <c r="L67" s="45"/>
      <c r="M67" s="45"/>
    </row>
    <row r="71" spans="1:13" s="124" customFormat="1" x14ac:dyDescent="0.3">
      <c r="A71" s="45"/>
      <c r="B71" s="45"/>
      <c r="C71" s="45"/>
      <c r="D71" s="45"/>
      <c r="E71" s="136"/>
      <c r="I71" s="45"/>
      <c r="J71" s="45"/>
      <c r="K71" s="45"/>
      <c r="L71" s="45"/>
      <c r="M71" s="45"/>
    </row>
    <row r="73" spans="1:13" s="124" customFormat="1" x14ac:dyDescent="0.3">
      <c r="A73" s="45"/>
      <c r="B73" s="45"/>
      <c r="C73" s="45"/>
      <c r="D73" s="45"/>
      <c r="F73" s="136"/>
      <c r="I73" s="45"/>
      <c r="J73" s="45"/>
      <c r="K73" s="45"/>
      <c r="L73" s="45"/>
      <c r="M73" s="45"/>
    </row>
    <row r="74" spans="1:13" s="124" customFormat="1" x14ac:dyDescent="0.3">
      <c r="A74" s="45"/>
      <c r="B74" s="45"/>
      <c r="C74" s="45"/>
      <c r="D74" s="45"/>
      <c r="F74" s="136"/>
      <c r="I74" s="45"/>
      <c r="J74" s="45"/>
      <c r="K74" s="45"/>
      <c r="L74" s="45"/>
      <c r="M74" s="45"/>
    </row>
  </sheetData>
  <mergeCells count="11">
    <mergeCell ref="C45:I45"/>
    <mergeCell ref="B1:L1"/>
    <mergeCell ref="B2:L2"/>
    <mergeCell ref="M3:P3"/>
    <mergeCell ref="R3:U3"/>
    <mergeCell ref="G5:H5"/>
    <mergeCell ref="K5:L5"/>
    <mergeCell ref="I5:I6"/>
    <mergeCell ref="J5:J6"/>
    <mergeCell ref="E5:E6"/>
    <mergeCell ref="F5:F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54"/>
  <sheetViews>
    <sheetView showGridLines="0" tabSelected="1" topLeftCell="A14" zoomScale="96" zoomScaleNormal="96" zoomScalePageLayoutView="90" workbookViewId="0">
      <selection activeCell="G40" sqref="G40"/>
    </sheetView>
  </sheetViews>
  <sheetFormatPr defaultColWidth="11.453125" defaultRowHeight="14" x14ac:dyDescent="0.3"/>
  <cols>
    <col min="1" max="1" width="5.1796875" style="45" customWidth="1"/>
    <col min="2" max="2" width="1.26953125" style="45" customWidth="1"/>
    <col min="3" max="3" width="6.81640625" style="45" customWidth="1"/>
    <col min="4" max="4" width="37.54296875" style="45" customWidth="1"/>
    <col min="5" max="6" width="15.6328125" style="45" customWidth="1"/>
    <col min="7" max="8" width="10.6328125" style="45" customWidth="1"/>
    <col min="9" max="9" width="14.1796875" style="45" bestFit="1" customWidth="1"/>
    <col min="10" max="10" width="11.453125" style="45"/>
    <col min="11" max="11" width="12.26953125" style="45" bestFit="1" customWidth="1"/>
    <col min="12" max="12" width="12.54296875" style="45" bestFit="1" customWidth="1"/>
    <col min="13" max="16384" width="11.453125" style="45"/>
  </cols>
  <sheetData>
    <row r="1" spans="2:9" ht="23" x14ac:dyDescent="0.3">
      <c r="B1" s="350" t="s">
        <v>140</v>
      </c>
      <c r="C1" s="350"/>
      <c r="D1" s="350"/>
      <c r="E1" s="350"/>
      <c r="F1" s="350"/>
      <c r="G1" s="350"/>
      <c r="H1" s="350"/>
    </row>
    <row r="2" spans="2:9" ht="18.75" customHeight="1" x14ac:dyDescent="0.3">
      <c r="B2" s="349" t="s">
        <v>139</v>
      </c>
      <c r="C2" s="349"/>
      <c r="D2" s="349"/>
      <c r="E2" s="349"/>
      <c r="F2" s="349"/>
      <c r="G2" s="349"/>
      <c r="H2" s="349"/>
      <c r="I2" s="150"/>
    </row>
    <row r="3" spans="2:9" ht="18.75" customHeight="1" x14ac:dyDescent="0.3">
      <c r="B3" s="351" t="s">
        <v>138</v>
      </c>
      <c r="C3" s="351"/>
      <c r="D3" s="351"/>
      <c r="E3" s="351"/>
      <c r="F3" s="351"/>
      <c r="G3" s="351"/>
      <c r="H3" s="351"/>
      <c r="I3" s="150"/>
    </row>
    <row r="4" spans="2:9" ht="9.75" customHeight="1" x14ac:dyDescent="0.3">
      <c r="B4" s="151"/>
      <c r="C4" s="151"/>
      <c r="D4" s="151"/>
      <c r="E4" s="151"/>
      <c r="F4" s="151"/>
      <c r="G4" s="151"/>
      <c r="H4" s="152"/>
      <c r="I4" s="150"/>
    </row>
    <row r="5" spans="2:9" x14ac:dyDescent="0.3">
      <c r="B5" s="151"/>
      <c r="C5" s="151"/>
      <c r="D5" s="151"/>
      <c r="E5" s="289" t="s">
        <v>142</v>
      </c>
      <c r="F5" s="289" t="s">
        <v>142</v>
      </c>
      <c r="G5" s="348" t="s">
        <v>134</v>
      </c>
      <c r="H5" s="348"/>
      <c r="I5" s="150"/>
    </row>
    <row r="6" spans="2:9" ht="14.5" thickBot="1" x14ac:dyDescent="0.35">
      <c r="B6" s="151"/>
      <c r="C6" s="151"/>
      <c r="D6" s="151"/>
      <c r="E6" s="282">
        <v>24</v>
      </c>
      <c r="F6" s="282">
        <v>23</v>
      </c>
      <c r="G6" s="283" t="s">
        <v>17</v>
      </c>
      <c r="H6" s="283" t="s">
        <v>18</v>
      </c>
      <c r="I6" s="150"/>
    </row>
    <row r="7" spans="2:9" ht="21" customHeight="1" x14ac:dyDescent="0.3">
      <c r="B7" s="153"/>
      <c r="C7" s="154" t="s">
        <v>143</v>
      </c>
      <c r="D7" s="318"/>
      <c r="E7" s="153"/>
      <c r="F7" s="153"/>
      <c r="G7" s="155"/>
      <c r="H7" s="155"/>
      <c r="I7" s="150"/>
    </row>
    <row r="8" spans="2:9" ht="15" customHeight="1" x14ac:dyDescent="0.3">
      <c r="B8" s="153"/>
      <c r="C8" s="296" t="s">
        <v>144</v>
      </c>
      <c r="D8" s="296"/>
      <c r="E8" s="297">
        <v>29544.59890381918</v>
      </c>
      <c r="F8" s="297">
        <v>22127.958765110066</v>
      </c>
      <c r="G8" s="156">
        <v>7416.6401387091137</v>
      </c>
      <c r="H8" s="157">
        <v>33.51705513119083</v>
      </c>
      <c r="I8" s="60"/>
    </row>
    <row r="9" spans="2:9" ht="14.25" customHeight="1" x14ac:dyDescent="0.3">
      <c r="B9" s="153"/>
      <c r="C9" s="296" t="s">
        <v>145</v>
      </c>
      <c r="D9" s="296"/>
      <c r="E9" s="297">
        <v>23551.530907713157</v>
      </c>
      <c r="F9" s="297">
        <v>20217.380012569425</v>
      </c>
      <c r="G9" s="156">
        <v>3334.1508951437318</v>
      </c>
      <c r="H9" s="157">
        <v>16.491508262053944</v>
      </c>
      <c r="I9" s="150"/>
    </row>
    <row r="10" spans="2:9" x14ac:dyDescent="0.3">
      <c r="B10" s="153"/>
      <c r="C10" s="296" t="s">
        <v>146</v>
      </c>
      <c r="D10" s="296"/>
      <c r="E10" s="297">
        <v>13181.790293029748</v>
      </c>
      <c r="F10" s="297">
        <v>10844.195950347786</v>
      </c>
      <c r="G10" s="156">
        <v>2337.5943426819613</v>
      </c>
      <c r="H10" s="157">
        <v>21.556179484261271</v>
      </c>
      <c r="I10" s="150"/>
    </row>
    <row r="11" spans="2:9" x14ac:dyDescent="0.3">
      <c r="B11" s="153"/>
      <c r="C11" s="296" t="s">
        <v>147</v>
      </c>
      <c r="D11" s="296"/>
      <c r="E11" s="297">
        <v>1384</v>
      </c>
      <c r="F11" s="297">
        <v>1284</v>
      </c>
      <c r="G11" s="156">
        <v>100</v>
      </c>
      <c r="H11" s="157">
        <v>7.9075080860672831</v>
      </c>
      <c r="I11" s="150"/>
    </row>
    <row r="12" spans="2:9" x14ac:dyDescent="0.3">
      <c r="B12" s="153"/>
      <c r="C12" s="296"/>
      <c r="D12" s="318" t="s">
        <v>148</v>
      </c>
      <c r="E12" s="158">
        <v>67662.69800179654</v>
      </c>
      <c r="F12" s="158">
        <v>54472.835512000478</v>
      </c>
      <c r="G12" s="156">
        <v>13189.862489796062</v>
      </c>
      <c r="H12" s="157">
        <v>24.213651383890799</v>
      </c>
      <c r="I12" s="150"/>
    </row>
    <row r="13" spans="2:9" x14ac:dyDescent="0.3">
      <c r="B13" s="153"/>
      <c r="C13" s="296"/>
      <c r="D13" s="296"/>
      <c r="E13" s="159"/>
      <c r="F13" s="159"/>
      <c r="G13" s="156"/>
      <c r="H13" s="157"/>
      <c r="I13" s="150"/>
    </row>
    <row r="14" spans="2:9" x14ac:dyDescent="0.3">
      <c r="B14" s="153"/>
      <c r="C14" s="296" t="s">
        <v>149</v>
      </c>
      <c r="D14" s="296"/>
      <c r="E14" s="297">
        <v>13517.775193563712</v>
      </c>
      <c r="F14" s="297">
        <v>10304.235398590632</v>
      </c>
      <c r="G14" s="156">
        <v>3213.5397949730796</v>
      </c>
      <c r="H14" s="157">
        <v>31.186591441928947</v>
      </c>
      <c r="I14" s="150"/>
    </row>
    <row r="15" spans="2:9" x14ac:dyDescent="0.3">
      <c r="B15" s="153"/>
      <c r="C15" s="296" t="s">
        <v>150</v>
      </c>
      <c r="D15" s="296"/>
      <c r="E15" s="297">
        <v>83097.090045069941</v>
      </c>
      <c r="F15" s="297">
        <v>66310.572927615431</v>
      </c>
      <c r="G15" s="156">
        <v>16786.51711745451</v>
      </c>
      <c r="H15" s="157">
        <v>25.314993335645973</v>
      </c>
      <c r="I15" s="150"/>
    </row>
    <row r="16" spans="2:9" x14ac:dyDescent="0.3">
      <c r="B16" s="153"/>
      <c r="C16" s="296" t="s">
        <v>151</v>
      </c>
      <c r="D16" s="296"/>
      <c r="E16" s="297">
        <v>1566.6647239526301</v>
      </c>
      <c r="F16" s="297">
        <v>912.59201360916097</v>
      </c>
      <c r="G16" s="156">
        <v>654.07271034346911</v>
      </c>
      <c r="H16" s="157">
        <v>71.671973958736743</v>
      </c>
      <c r="I16" s="150"/>
    </row>
    <row r="17" spans="2:15" x14ac:dyDescent="0.3">
      <c r="B17" s="153"/>
      <c r="C17" s="296" t="s">
        <v>152</v>
      </c>
      <c r="D17" s="296"/>
      <c r="E17" s="297">
        <v>126791</v>
      </c>
      <c r="F17" s="297">
        <v>106938</v>
      </c>
      <c r="G17" s="156">
        <v>19852.730194493779</v>
      </c>
      <c r="H17" s="157">
        <v>18.564496906026463</v>
      </c>
      <c r="I17" s="150"/>
      <c r="J17" s="160"/>
    </row>
    <row r="18" spans="2:15" x14ac:dyDescent="0.3">
      <c r="B18" s="153"/>
      <c r="C18" s="296"/>
      <c r="D18" s="318" t="s">
        <v>153</v>
      </c>
      <c r="E18" s="158">
        <v>292636.18896587531</v>
      </c>
      <c r="F18" s="158">
        <v>238939.4666588144</v>
      </c>
      <c r="G18" s="156">
        <v>53696.722307060903</v>
      </c>
      <c r="H18" s="157">
        <v>22.472939718968799</v>
      </c>
      <c r="I18" s="150"/>
    </row>
    <row r="19" spans="2:15" ht="16.5" customHeight="1" x14ac:dyDescent="0.3">
      <c r="B19" s="153"/>
      <c r="C19" s="154" t="s">
        <v>154</v>
      </c>
      <c r="D19" s="318"/>
      <c r="E19" s="159"/>
      <c r="F19" s="159"/>
      <c r="G19" s="156"/>
      <c r="H19" s="157"/>
      <c r="I19" s="150"/>
      <c r="J19" s="160"/>
      <c r="K19" s="160"/>
    </row>
    <row r="20" spans="2:15" x14ac:dyDescent="0.3">
      <c r="B20" s="153"/>
      <c r="C20" s="296" t="s">
        <v>155</v>
      </c>
      <c r="D20" s="296"/>
      <c r="E20" s="297">
        <v>3364.7163338945002</v>
      </c>
      <c r="F20" s="297">
        <v>11863.818160914103</v>
      </c>
      <c r="G20" s="298">
        <v>-8499.1018270196037</v>
      </c>
      <c r="H20" s="299">
        <v>-71.638840984770709</v>
      </c>
      <c r="I20" s="150"/>
      <c r="K20" s="124"/>
      <c r="L20" s="124"/>
    </row>
    <row r="21" spans="2:15" x14ac:dyDescent="0.3">
      <c r="B21" s="153"/>
      <c r="C21" s="296" t="s">
        <v>156</v>
      </c>
      <c r="D21" s="296"/>
      <c r="E21" s="297">
        <v>15484.71004617934</v>
      </c>
      <c r="F21" s="297">
        <v>14198.905468512809</v>
      </c>
      <c r="G21" s="298">
        <v>1285.8045776665313</v>
      </c>
      <c r="H21" s="299">
        <v>9.0556598219341922</v>
      </c>
      <c r="I21" s="150"/>
      <c r="J21" s="160"/>
      <c r="K21" s="246"/>
      <c r="L21" s="246"/>
    </row>
    <row r="22" spans="2:15" x14ac:dyDescent="0.3">
      <c r="B22" s="153"/>
      <c r="C22" s="296" t="s">
        <v>157</v>
      </c>
      <c r="D22" s="296"/>
      <c r="E22" s="297">
        <v>649.27367921597443</v>
      </c>
      <c r="F22" s="297">
        <v>507.20173689162101</v>
      </c>
      <c r="G22" s="298">
        <v>142.07194232435342</v>
      </c>
      <c r="H22" s="299">
        <v>28.010933715455977</v>
      </c>
      <c r="I22" s="150"/>
      <c r="K22" s="47"/>
      <c r="L22" s="47"/>
    </row>
    <row r="23" spans="2:15" x14ac:dyDescent="0.3">
      <c r="B23" s="153"/>
      <c r="C23" s="296" t="s">
        <v>158</v>
      </c>
      <c r="D23" s="296"/>
      <c r="E23" s="297">
        <v>25968</v>
      </c>
      <c r="F23" s="297">
        <v>20480.009697375448</v>
      </c>
      <c r="G23" s="298">
        <v>5487.990302624552</v>
      </c>
      <c r="H23" s="299">
        <v>26.799734657121444</v>
      </c>
      <c r="I23" s="150"/>
    </row>
    <row r="24" spans="2:15" x14ac:dyDescent="0.3">
      <c r="B24" s="153"/>
      <c r="C24" s="296"/>
      <c r="D24" s="318" t="s">
        <v>159</v>
      </c>
      <c r="E24" s="158">
        <v>45467.298013314619</v>
      </c>
      <c r="F24" s="158">
        <v>47049.935063693978</v>
      </c>
      <c r="G24" s="156">
        <v>-1582.6370503793587</v>
      </c>
      <c r="H24" s="157">
        <v>-3.3637390747444429</v>
      </c>
      <c r="I24" s="150"/>
      <c r="O24" s="160"/>
    </row>
    <row r="25" spans="2:15" x14ac:dyDescent="0.3">
      <c r="B25" s="153"/>
      <c r="C25" s="296"/>
      <c r="D25" s="296"/>
      <c r="E25" s="159"/>
      <c r="F25" s="159"/>
      <c r="G25" s="156"/>
      <c r="H25" s="157"/>
      <c r="I25" s="150"/>
      <c r="K25" s="124"/>
      <c r="L25" s="124"/>
    </row>
    <row r="26" spans="2:15" x14ac:dyDescent="0.3">
      <c r="B26" s="153"/>
      <c r="C26" s="122" t="s">
        <v>160</v>
      </c>
      <c r="D26" s="296"/>
      <c r="E26" s="297">
        <v>45149.24070312977</v>
      </c>
      <c r="F26" s="297">
        <v>33373.711690508368</v>
      </c>
      <c r="G26" s="298">
        <v>11775.529012621402</v>
      </c>
      <c r="H26" s="299">
        <v>35.283845925865108</v>
      </c>
      <c r="I26" s="150"/>
      <c r="K26" s="246"/>
      <c r="L26" s="246"/>
    </row>
    <row r="27" spans="2:15" x14ac:dyDescent="0.3">
      <c r="B27" s="153"/>
      <c r="C27" s="296" t="s">
        <v>161</v>
      </c>
      <c r="D27" s="296"/>
      <c r="E27" s="297">
        <v>916.54910120843499</v>
      </c>
      <c r="F27" s="297">
        <v>456.63898790384854</v>
      </c>
      <c r="G27" s="298">
        <v>459.91011330458645</v>
      </c>
      <c r="H27" s="299">
        <v>100.71634825045352</v>
      </c>
      <c r="I27" s="150"/>
      <c r="K27" s="47"/>
      <c r="L27" s="47"/>
    </row>
    <row r="28" spans="2:15" x14ac:dyDescent="0.3">
      <c r="B28" s="153"/>
      <c r="C28" s="122" t="s">
        <v>162</v>
      </c>
      <c r="D28" s="296"/>
      <c r="E28" s="297">
        <v>27198.896614352394</v>
      </c>
      <c r="F28" s="297">
        <v>23742</v>
      </c>
      <c r="G28" s="298">
        <v>3456.896614352394</v>
      </c>
      <c r="H28" s="299">
        <v>14.557668810723445</v>
      </c>
      <c r="I28" s="150"/>
    </row>
    <row r="29" spans="2:15" ht="17.5" customHeight="1" x14ac:dyDescent="0.3">
      <c r="B29" s="153"/>
      <c r="C29" s="296"/>
      <c r="D29" s="318" t="s">
        <v>163</v>
      </c>
      <c r="E29" s="158">
        <v>118731.98443200524</v>
      </c>
      <c r="F29" s="158">
        <v>104622.82248950758</v>
      </c>
      <c r="G29" s="156">
        <v>14109.161942497652</v>
      </c>
      <c r="H29" s="157">
        <v>13.485740115559054</v>
      </c>
      <c r="I29" s="150"/>
    </row>
    <row r="30" spans="2:15" ht="19.5" customHeight="1" x14ac:dyDescent="0.3">
      <c r="B30" s="153"/>
      <c r="C30" s="154" t="s">
        <v>164</v>
      </c>
      <c r="D30" s="318"/>
      <c r="E30" s="158"/>
      <c r="F30" s="158"/>
      <c r="G30" s="156"/>
      <c r="H30" s="157"/>
      <c r="I30" s="150"/>
      <c r="K30" s="124"/>
      <c r="L30" s="124"/>
    </row>
    <row r="31" spans="2:15" x14ac:dyDescent="0.3">
      <c r="B31" s="153"/>
      <c r="C31" s="122" t="s">
        <v>165</v>
      </c>
      <c r="D31" s="122"/>
      <c r="E31" s="297">
        <v>36109.019047578702</v>
      </c>
      <c r="F31" s="297">
        <v>28822.715533604925</v>
      </c>
      <c r="G31" s="298">
        <v>7286.3035139737767</v>
      </c>
      <c r="H31" s="299">
        <v>25.279726004576307</v>
      </c>
      <c r="I31" s="150"/>
      <c r="K31" s="246"/>
      <c r="L31" s="246"/>
    </row>
    <row r="32" spans="2:15" x14ac:dyDescent="0.3">
      <c r="B32" s="153"/>
      <c r="C32" s="122" t="s">
        <v>166</v>
      </c>
      <c r="D32" s="122"/>
      <c r="E32" s="297">
        <v>945.17352726000001</v>
      </c>
      <c r="F32" s="297">
        <v>957.76030813</v>
      </c>
      <c r="G32" s="298">
        <v>-12.586780869999984</v>
      </c>
      <c r="H32" s="299">
        <v>-1.3141890265399803</v>
      </c>
      <c r="I32" s="150"/>
      <c r="K32" s="290"/>
      <c r="L32" s="163"/>
    </row>
    <row r="33" spans="2:9" x14ac:dyDescent="0.3">
      <c r="B33" s="153"/>
      <c r="C33" s="122" t="s">
        <v>167</v>
      </c>
      <c r="D33" s="122"/>
      <c r="E33" s="297">
        <v>117287.24427546916</v>
      </c>
      <c r="F33" s="297">
        <v>87031.936568054618</v>
      </c>
      <c r="G33" s="298">
        <v>30255.30770741454</v>
      </c>
      <c r="H33" s="299">
        <v>34.763454543788527</v>
      </c>
      <c r="I33" s="150"/>
    </row>
    <row r="34" spans="2:9" x14ac:dyDescent="0.3">
      <c r="B34" s="153"/>
      <c r="C34" s="122" t="s">
        <v>131</v>
      </c>
      <c r="D34" s="122"/>
      <c r="E34" s="297">
        <v>19562.767683007372</v>
      </c>
      <c r="F34" s="297">
        <v>17504.231759547267</v>
      </c>
      <c r="G34" s="298">
        <v>2058.5359234601056</v>
      </c>
      <c r="H34" s="299">
        <v>11.760218624489616</v>
      </c>
      <c r="I34" s="150"/>
    </row>
    <row r="35" spans="2:9" x14ac:dyDescent="0.3">
      <c r="B35" s="153"/>
      <c r="C35" s="122"/>
      <c r="D35" s="87" t="s">
        <v>168</v>
      </c>
      <c r="E35" s="158">
        <v>173904.20453331523</v>
      </c>
      <c r="F35" s="158">
        <v>134316.6441693368</v>
      </c>
      <c r="G35" s="156">
        <v>39587.560363978439</v>
      </c>
      <c r="H35" s="157">
        <v>29.473309587804543</v>
      </c>
      <c r="I35" s="150"/>
    </row>
    <row r="36" spans="2:9" x14ac:dyDescent="0.3">
      <c r="B36" s="153"/>
      <c r="C36" s="122"/>
      <c r="D36" s="122"/>
      <c r="E36" s="159"/>
      <c r="F36" s="159"/>
      <c r="G36" s="156"/>
      <c r="H36" s="157"/>
      <c r="I36" s="150"/>
    </row>
    <row r="37" spans="2:9" ht="14.5" thickBot="1" x14ac:dyDescent="0.35">
      <c r="B37" s="153"/>
      <c r="C37" s="319" t="s">
        <v>169</v>
      </c>
      <c r="D37" s="320"/>
      <c r="E37" s="284">
        <v>292636.18896532047</v>
      </c>
      <c r="F37" s="284">
        <v>238939.46665884438</v>
      </c>
      <c r="G37" s="285">
        <v>53696.722306476091</v>
      </c>
      <c r="H37" s="286">
        <v>22.472939718721218</v>
      </c>
      <c r="I37" s="150"/>
    </row>
    <row r="38" spans="2:9" x14ac:dyDescent="0.3">
      <c r="B38" s="150"/>
      <c r="C38" s="150"/>
      <c r="D38" s="150"/>
      <c r="E38" s="150"/>
      <c r="F38" s="150"/>
      <c r="G38" s="150"/>
      <c r="H38" s="150"/>
      <c r="I38" s="150"/>
    </row>
    <row r="39" spans="2:9" x14ac:dyDescent="0.3">
      <c r="E39" s="161"/>
      <c r="F39" s="161"/>
    </row>
    <row r="40" spans="2:9" x14ac:dyDescent="0.3">
      <c r="E40" s="57"/>
      <c r="F40" s="57"/>
      <c r="H40" s="162"/>
    </row>
    <row r="41" spans="2:9" x14ac:dyDescent="0.3">
      <c r="H41" s="58"/>
    </row>
    <row r="42" spans="2:9" x14ac:dyDescent="0.3">
      <c r="E42" s="60"/>
      <c r="F42" s="60"/>
      <c r="H42" s="162"/>
    </row>
    <row r="43" spans="2:9" x14ac:dyDescent="0.3">
      <c r="F43" s="160"/>
    </row>
    <row r="44" spans="2:9" x14ac:dyDescent="0.3">
      <c r="E44" s="58"/>
    </row>
    <row r="45" spans="2:9" x14ac:dyDescent="0.3">
      <c r="F45" s="160"/>
      <c r="H45" s="58"/>
      <c r="I45" s="58"/>
    </row>
    <row r="46" spans="2:9" x14ac:dyDescent="0.3">
      <c r="E46" s="160"/>
    </row>
    <row r="48" spans="2:9" x14ac:dyDescent="0.3">
      <c r="E48" s="163"/>
      <c r="H48" s="58"/>
      <c r="I48" s="58"/>
    </row>
    <row r="49" spans="5:9" x14ac:dyDescent="0.3">
      <c r="E49" s="163"/>
    </row>
    <row r="50" spans="5:9" x14ac:dyDescent="0.3">
      <c r="E50" s="163"/>
    </row>
    <row r="51" spans="5:9" x14ac:dyDescent="0.3">
      <c r="E51" s="163"/>
      <c r="H51" s="58"/>
      <c r="I51" s="58"/>
    </row>
    <row r="52" spans="5:9" x14ac:dyDescent="0.3">
      <c r="E52" s="160"/>
    </row>
    <row r="54" spans="5:9" x14ac:dyDescent="0.3">
      <c r="E54" s="160"/>
    </row>
  </sheetData>
  <mergeCells count="4">
    <mergeCell ref="G5:H5"/>
    <mergeCell ref="B2:H2"/>
    <mergeCell ref="B1:H1"/>
    <mergeCell ref="B3:H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14"/>
  <sheetViews>
    <sheetView showGridLines="0" zoomScale="118" zoomScaleNormal="118" workbookViewId="0">
      <selection activeCell="E48" sqref="E48"/>
    </sheetView>
  </sheetViews>
  <sheetFormatPr defaultColWidth="11.453125" defaultRowHeight="14" x14ac:dyDescent="0.3"/>
  <cols>
    <col min="1" max="1" width="11.453125" style="45"/>
    <col min="2" max="2" width="21.1796875" style="45" customWidth="1"/>
    <col min="3" max="8" width="7.54296875" style="45" customWidth="1"/>
    <col min="9" max="9" width="4.54296875" style="45" customWidth="1"/>
    <col min="10" max="10" width="7.54296875" style="45" customWidth="1"/>
    <col min="11" max="11" width="4.54296875" style="45" customWidth="1"/>
    <col min="12" max="13" width="7.54296875" style="45" customWidth="1"/>
    <col min="14" max="16384" width="11.453125" style="45"/>
  </cols>
  <sheetData>
    <row r="2" spans="2:13" ht="18" x14ac:dyDescent="0.4">
      <c r="B2" s="354" t="s">
        <v>170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</row>
    <row r="3" spans="2:13" ht="9.75" customHeight="1" x14ac:dyDescent="0.3"/>
    <row r="4" spans="2:13" ht="14.5" thickBot="1" x14ac:dyDescent="0.35">
      <c r="C4" s="274">
        <v>2024</v>
      </c>
      <c r="D4" s="274">
        <v>2025</v>
      </c>
      <c r="E4" s="274">
        <v>2026</v>
      </c>
      <c r="F4" s="274">
        <v>2027</v>
      </c>
      <c r="G4" s="274">
        <v>2028</v>
      </c>
      <c r="H4" s="274">
        <v>2029</v>
      </c>
      <c r="I4" s="274" t="s">
        <v>69</v>
      </c>
      <c r="J4" s="274">
        <v>2032</v>
      </c>
      <c r="K4" s="274" t="s">
        <v>69</v>
      </c>
      <c r="L4" s="274">
        <v>2034</v>
      </c>
      <c r="M4" s="274" t="s">
        <v>43</v>
      </c>
    </row>
    <row r="5" spans="2:13" ht="17.25" customHeight="1" x14ac:dyDescent="0.3">
      <c r="B5" s="106" t="s">
        <v>171</v>
      </c>
      <c r="C5" s="210" t="s">
        <v>32</v>
      </c>
      <c r="D5" s="210">
        <v>3364.7164738487286</v>
      </c>
      <c r="E5" s="210">
        <v>3996.7403114758372</v>
      </c>
      <c r="F5" s="210">
        <v>9988.0684662483072</v>
      </c>
      <c r="G5" s="210">
        <v>2996.5176166620499</v>
      </c>
      <c r="H5" s="210">
        <v>10543.170120096944</v>
      </c>
      <c r="I5" s="210"/>
      <c r="J5" s="210">
        <v>14578.613454199372</v>
      </c>
      <c r="K5" s="210"/>
      <c r="L5" s="210">
        <v>3046.1305944930286</v>
      </c>
      <c r="M5" s="210">
        <v>48513.957037024265</v>
      </c>
    </row>
    <row r="6" spans="2:13" ht="16" customHeight="1" thickBot="1" x14ac:dyDescent="0.35">
      <c r="B6" s="275" t="s">
        <v>172</v>
      </c>
      <c r="C6" s="102">
        <v>0</v>
      </c>
      <c r="D6" s="102">
        <v>6.9355638652210685E-2</v>
      </c>
      <c r="E6" s="102">
        <v>8.2383308960463808E-2</v>
      </c>
      <c r="F6" s="102">
        <v>0.20588030901346061</v>
      </c>
      <c r="G6" s="102">
        <v>6.176609371144897E-2</v>
      </c>
      <c r="H6" s="102">
        <v>0.21732241119912649</v>
      </c>
      <c r="I6" s="102"/>
      <c r="J6" s="102">
        <v>0.30050349104843072</v>
      </c>
      <c r="K6" s="102"/>
      <c r="L6" s="102">
        <v>6.2788747414858806E-2</v>
      </c>
      <c r="M6" s="102">
        <v>1</v>
      </c>
    </row>
    <row r="7" spans="2:13" ht="2.5" customHeight="1" x14ac:dyDescent="0.3"/>
    <row r="8" spans="2:13" ht="13" customHeight="1" x14ac:dyDescent="0.3"/>
    <row r="11" spans="2:13" ht="15" customHeight="1" thickBot="1" x14ac:dyDescent="0.35">
      <c r="B11" s="321" t="s">
        <v>174</v>
      </c>
      <c r="C11" s="355" t="s">
        <v>22</v>
      </c>
      <c r="D11" s="355"/>
      <c r="E11" s="274" t="s">
        <v>23</v>
      </c>
      <c r="F11" s="355" t="s">
        <v>175</v>
      </c>
      <c r="G11" s="355"/>
    </row>
    <row r="12" spans="2:13" ht="14.5" customHeight="1" x14ac:dyDescent="0.3">
      <c r="B12" s="171" t="s">
        <v>24</v>
      </c>
      <c r="C12" s="353" t="s">
        <v>27</v>
      </c>
      <c r="D12" s="353"/>
      <c r="E12" s="210" t="s">
        <v>28</v>
      </c>
      <c r="F12" s="353" t="s">
        <v>173</v>
      </c>
      <c r="G12" s="353"/>
    </row>
    <row r="13" spans="2:13" ht="14.5" customHeight="1" x14ac:dyDescent="0.3">
      <c r="B13" s="171" t="s">
        <v>25</v>
      </c>
      <c r="C13" s="353" t="s">
        <v>29</v>
      </c>
      <c r="D13" s="353"/>
      <c r="E13" s="210" t="s">
        <v>30</v>
      </c>
      <c r="F13" s="353" t="s">
        <v>173</v>
      </c>
      <c r="G13" s="353"/>
    </row>
    <row r="14" spans="2:13" ht="15" customHeight="1" thickBot="1" x14ac:dyDescent="0.35">
      <c r="B14" s="275" t="s">
        <v>26</v>
      </c>
      <c r="C14" s="352" t="s">
        <v>31</v>
      </c>
      <c r="D14" s="352"/>
      <c r="E14" s="276" t="s">
        <v>32</v>
      </c>
      <c r="F14" s="352" t="s">
        <v>173</v>
      </c>
      <c r="G14" s="352"/>
    </row>
  </sheetData>
  <mergeCells count="9">
    <mergeCell ref="C14:D14"/>
    <mergeCell ref="F12:G12"/>
    <mergeCell ref="F13:G13"/>
    <mergeCell ref="F14:G14"/>
    <mergeCell ref="B2:M2"/>
    <mergeCell ref="C11:D11"/>
    <mergeCell ref="C12:D12"/>
    <mergeCell ref="C13:D13"/>
    <mergeCell ref="F11:G1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37"/>
  <sheetViews>
    <sheetView showGridLines="0" topLeftCell="A3" zoomScale="82" zoomScaleNormal="80" workbookViewId="0">
      <selection activeCell="J28" sqref="J28"/>
    </sheetView>
  </sheetViews>
  <sheetFormatPr defaultColWidth="11.453125" defaultRowHeight="14" outlineLevelRow="2" x14ac:dyDescent="0.3"/>
  <cols>
    <col min="1" max="1" width="5.1796875" style="45" customWidth="1"/>
    <col min="2" max="2" width="1.26953125" style="45" customWidth="1"/>
    <col min="3" max="3" width="5.453125" style="45" customWidth="1"/>
    <col min="4" max="5" width="11.453125" style="45"/>
    <col min="6" max="6" width="32" style="45" customWidth="1"/>
    <col min="7" max="8" width="14.1796875" style="45" customWidth="1"/>
    <col min="9" max="9" width="5.1796875" style="45" customWidth="1"/>
    <col min="10" max="10" width="11.453125" style="45" customWidth="1"/>
    <col min="11" max="16384" width="11.453125" style="45"/>
  </cols>
  <sheetData>
    <row r="1" spans="2:12" ht="23" x14ac:dyDescent="0.5">
      <c r="B1" s="356" t="s">
        <v>140</v>
      </c>
      <c r="C1" s="356"/>
      <c r="D1" s="356"/>
      <c r="E1" s="356"/>
      <c r="F1" s="356"/>
      <c r="G1" s="356"/>
      <c r="H1" s="356"/>
    </row>
    <row r="2" spans="2:12" ht="20.5" x14ac:dyDescent="0.45">
      <c r="B2" s="357" t="s">
        <v>176</v>
      </c>
      <c r="C2" s="357"/>
      <c r="D2" s="357"/>
      <c r="E2" s="357"/>
      <c r="F2" s="357"/>
      <c r="G2" s="357"/>
      <c r="H2" s="357"/>
    </row>
    <row r="3" spans="2:12" ht="24" customHeight="1" x14ac:dyDescent="0.3">
      <c r="B3" s="351" t="s">
        <v>138</v>
      </c>
      <c r="C3" s="351"/>
      <c r="D3" s="351"/>
      <c r="E3" s="351"/>
      <c r="F3" s="351"/>
      <c r="G3" s="351"/>
      <c r="H3" s="351"/>
      <c r="I3" s="165"/>
    </row>
    <row r="4" spans="2:12" ht="27" hidden="1" customHeight="1" x14ac:dyDescent="0.3">
      <c r="B4" s="167"/>
      <c r="C4" s="167"/>
      <c r="D4" s="167"/>
      <c r="E4" s="167"/>
      <c r="F4" s="167"/>
      <c r="G4" s="168"/>
      <c r="H4" s="168"/>
      <c r="I4" s="92"/>
      <c r="J4" s="92"/>
    </row>
    <row r="5" spans="2:12" ht="6" customHeight="1" x14ac:dyDescent="0.3">
      <c r="C5" s="51"/>
    </row>
    <row r="6" spans="2:12" ht="15.75" customHeight="1" x14ac:dyDescent="0.3">
      <c r="C6" s="51"/>
      <c r="G6" s="346" t="s">
        <v>142</v>
      </c>
      <c r="H6" s="346"/>
    </row>
    <row r="7" spans="2:12" ht="14.5" thickBot="1" x14ac:dyDescent="0.35">
      <c r="G7" s="86">
        <v>2024</v>
      </c>
      <c r="H7" s="86">
        <v>2023</v>
      </c>
    </row>
    <row r="8" spans="2:12" ht="24" customHeight="1" x14ac:dyDescent="0.3">
      <c r="C8" s="146" t="s">
        <v>128</v>
      </c>
      <c r="D8" s="73"/>
      <c r="E8" s="73"/>
      <c r="F8" s="170"/>
      <c r="G8" s="169">
        <v>34987.148331053475</v>
      </c>
      <c r="H8" s="169">
        <v>31004.0085</v>
      </c>
      <c r="L8" s="160"/>
    </row>
    <row r="9" spans="2:12" x14ac:dyDescent="0.3">
      <c r="C9" s="308"/>
      <c r="D9" s="73"/>
      <c r="E9" s="73"/>
      <c r="F9" s="170"/>
      <c r="G9" s="169"/>
      <c r="H9" s="169"/>
    </row>
    <row r="10" spans="2:12" x14ac:dyDescent="0.3">
      <c r="C10" s="73"/>
      <c r="D10" s="73" t="s">
        <v>132</v>
      </c>
      <c r="E10" s="73"/>
      <c r="F10" s="170"/>
      <c r="G10" s="101">
        <v>9351.1325907548726</v>
      </c>
      <c r="H10" s="101">
        <v>8231.4350599999998</v>
      </c>
    </row>
    <row r="11" spans="2:12" x14ac:dyDescent="0.3">
      <c r="C11" s="73"/>
      <c r="D11" s="73" t="s">
        <v>177</v>
      </c>
      <c r="E11" s="73"/>
      <c r="F11" s="170"/>
      <c r="G11" s="101">
        <v>1391.8802256227573</v>
      </c>
      <c r="H11" s="101">
        <v>1492.42761</v>
      </c>
    </row>
    <row r="12" spans="2:12" x14ac:dyDescent="0.3">
      <c r="C12" s="73"/>
      <c r="D12" s="73" t="s">
        <v>178</v>
      </c>
      <c r="E12" s="73"/>
      <c r="F12" s="170"/>
      <c r="G12" s="101">
        <v>2361.3437743772429</v>
      </c>
      <c r="H12" s="101">
        <v>1752.8724</v>
      </c>
    </row>
    <row r="13" spans="2:12" x14ac:dyDescent="0.3">
      <c r="C13" s="73"/>
      <c r="D13" s="73" t="s">
        <v>179</v>
      </c>
      <c r="E13" s="73"/>
      <c r="F13" s="170"/>
      <c r="G13" s="101">
        <v>1596</v>
      </c>
      <c r="H13" s="101">
        <v>1607</v>
      </c>
    </row>
    <row r="14" spans="2:12" x14ac:dyDescent="0.3">
      <c r="C14" s="73"/>
      <c r="D14" s="73"/>
      <c r="E14" s="73"/>
      <c r="F14" s="170"/>
      <c r="G14" s="101"/>
      <c r="H14" s="101"/>
    </row>
    <row r="15" spans="2:12" x14ac:dyDescent="0.3">
      <c r="C15" s="308" t="s">
        <v>180</v>
      </c>
      <c r="D15" s="308"/>
      <c r="E15" s="308"/>
      <c r="F15" s="76"/>
      <c r="G15" s="169">
        <v>49686.565005181539</v>
      </c>
      <c r="H15" s="169">
        <v>44086.819199999998</v>
      </c>
      <c r="L15" s="160"/>
    </row>
    <row r="16" spans="2:12" x14ac:dyDescent="0.3">
      <c r="C16" s="73"/>
      <c r="D16" s="73" t="s">
        <v>181</v>
      </c>
      <c r="E16" s="73"/>
      <c r="F16" s="170"/>
      <c r="G16" s="101">
        <v>-11356.150531945415</v>
      </c>
      <c r="H16" s="101">
        <v>-13519</v>
      </c>
    </row>
    <row r="17" spans="3:12" x14ac:dyDescent="0.3">
      <c r="C17" s="308" t="s">
        <v>182</v>
      </c>
      <c r="D17" s="73"/>
      <c r="E17" s="73"/>
      <c r="F17" s="170"/>
      <c r="G17" s="169">
        <v>38330.414473236124</v>
      </c>
      <c r="H17" s="169">
        <v>30568.962</v>
      </c>
      <c r="K17" s="160"/>
      <c r="L17" s="160"/>
    </row>
    <row r="18" spans="3:12" x14ac:dyDescent="0.3">
      <c r="C18" s="73"/>
      <c r="D18" s="73"/>
      <c r="E18" s="73"/>
      <c r="F18" s="170"/>
      <c r="G18" s="101"/>
      <c r="H18" s="101"/>
    </row>
    <row r="19" spans="3:12" x14ac:dyDescent="0.3">
      <c r="C19" s="73" t="s">
        <v>183</v>
      </c>
      <c r="D19" s="73"/>
      <c r="E19" s="73"/>
      <c r="F19" s="170"/>
      <c r="G19" s="101"/>
      <c r="H19" s="101"/>
    </row>
    <row r="20" spans="3:12" x14ac:dyDescent="0.3">
      <c r="C20" s="73"/>
      <c r="D20" s="73" t="s">
        <v>184</v>
      </c>
      <c r="E20" s="73"/>
      <c r="F20" s="170"/>
      <c r="G20" s="101">
        <v>-16080.222303459945</v>
      </c>
      <c r="H20" s="101">
        <v>-11496.79486</v>
      </c>
      <c r="L20" s="160"/>
    </row>
    <row r="21" spans="3:12" x14ac:dyDescent="0.3">
      <c r="C21" s="73"/>
      <c r="D21" s="73"/>
      <c r="E21" s="73"/>
      <c r="F21" s="170"/>
      <c r="G21" s="101"/>
      <c r="H21" s="101"/>
    </row>
    <row r="22" spans="3:12" x14ac:dyDescent="0.3">
      <c r="C22" s="73" t="s">
        <v>185</v>
      </c>
      <c r="D22" s="73"/>
      <c r="E22" s="73"/>
      <c r="F22" s="170"/>
      <c r="G22" s="101"/>
      <c r="H22" s="101"/>
    </row>
    <row r="23" spans="3:12" outlineLevel="1" x14ac:dyDescent="0.3">
      <c r="C23" s="73"/>
      <c r="D23" s="73" t="s">
        <v>186</v>
      </c>
      <c r="E23" s="73"/>
      <c r="F23" s="170"/>
      <c r="G23" s="101">
        <v>-13018.538</v>
      </c>
      <c r="H23" s="101">
        <v>-11238.427600000001</v>
      </c>
    </row>
    <row r="24" spans="3:12" x14ac:dyDescent="0.3">
      <c r="C24" s="73"/>
      <c r="D24" s="73" t="s">
        <v>187</v>
      </c>
      <c r="E24" s="73"/>
      <c r="F24" s="170"/>
      <c r="G24" s="101">
        <v>-170.625</v>
      </c>
      <c r="H24" s="101">
        <v>-4879.1013000000003</v>
      </c>
    </row>
    <row r="25" spans="3:12" x14ac:dyDescent="0.3">
      <c r="C25" s="73"/>
      <c r="D25" s="73" t="s">
        <v>217</v>
      </c>
      <c r="E25" s="73"/>
      <c r="F25" s="170"/>
      <c r="G25" s="101">
        <v>-283.88116249999962</v>
      </c>
      <c r="H25" s="101">
        <v>802.16396999999972</v>
      </c>
    </row>
    <row r="26" spans="3:12" x14ac:dyDescent="0.3">
      <c r="C26" s="73"/>
      <c r="D26" s="73" t="s">
        <v>188</v>
      </c>
      <c r="E26" s="73"/>
      <c r="F26" s="170"/>
      <c r="G26" s="101">
        <v>-4448.2240000000002</v>
      </c>
      <c r="H26" s="101">
        <v>-4025.1709999999998</v>
      </c>
    </row>
    <row r="27" spans="3:12" ht="16" hidden="1" customHeight="1" outlineLevel="1" x14ac:dyDescent="0.3">
      <c r="C27" s="73"/>
      <c r="D27" s="73" t="s">
        <v>189</v>
      </c>
      <c r="E27" s="73"/>
      <c r="F27" s="170"/>
      <c r="G27" s="101">
        <v>0</v>
      </c>
      <c r="H27" s="101">
        <v>0</v>
      </c>
    </row>
    <row r="28" spans="3:12" outlineLevel="2" x14ac:dyDescent="0.3">
      <c r="C28" s="73"/>
      <c r="D28" s="73" t="s">
        <v>190</v>
      </c>
      <c r="E28" s="73"/>
      <c r="F28" s="170"/>
      <c r="G28" s="101">
        <v>-722</v>
      </c>
      <c r="H28" s="101">
        <v>-645.67671999999993</v>
      </c>
    </row>
    <row r="29" spans="3:12" x14ac:dyDescent="0.3">
      <c r="C29" s="73" t="s">
        <v>191</v>
      </c>
      <c r="D29" s="73"/>
      <c r="E29" s="73"/>
      <c r="F29" s="170"/>
      <c r="G29" s="101">
        <v>-18644.180616277008</v>
      </c>
      <c r="H29" s="101">
        <v>-19986.212650000001</v>
      </c>
      <c r="L29" s="160"/>
    </row>
    <row r="30" spans="3:12" x14ac:dyDescent="0.3">
      <c r="C30" s="73"/>
      <c r="D30" s="73"/>
      <c r="E30" s="73"/>
      <c r="F30" s="170"/>
      <c r="G30" s="101"/>
      <c r="H30" s="101"/>
    </row>
    <row r="31" spans="3:12" x14ac:dyDescent="0.3">
      <c r="C31" s="308" t="s">
        <v>192</v>
      </c>
      <c r="D31" s="308"/>
      <c r="E31" s="308"/>
      <c r="F31" s="76"/>
      <c r="G31" s="169">
        <v>3606.011553499171</v>
      </c>
      <c r="H31" s="169">
        <v>-914.04551000000174</v>
      </c>
      <c r="L31" s="160"/>
    </row>
    <row r="32" spans="3:12" x14ac:dyDescent="0.3">
      <c r="C32" s="73" t="s">
        <v>193</v>
      </c>
      <c r="D32" s="73"/>
      <c r="E32" s="73"/>
      <c r="F32" s="170"/>
      <c r="G32" s="101">
        <v>3810.6286882302707</v>
      </c>
      <c r="H32" s="101">
        <v>-4719.3024999999998</v>
      </c>
      <c r="L32" s="160"/>
    </row>
    <row r="33" spans="3:12" x14ac:dyDescent="0.3">
      <c r="C33" s="73"/>
      <c r="D33" s="73"/>
      <c r="E33" s="73"/>
      <c r="F33" s="170"/>
      <c r="G33" s="101"/>
      <c r="H33" s="101"/>
    </row>
    <row r="34" spans="3:12" x14ac:dyDescent="0.3">
      <c r="C34" s="308" t="s">
        <v>194</v>
      </c>
      <c r="D34" s="308"/>
      <c r="E34" s="308"/>
      <c r="F34" s="76"/>
      <c r="G34" s="169">
        <v>22127.958765110066</v>
      </c>
      <c r="H34" s="169">
        <v>27761.307929999999</v>
      </c>
    </row>
    <row r="35" spans="3:12" ht="14.5" thickBot="1" x14ac:dyDescent="0.35">
      <c r="C35" s="309" t="s">
        <v>195</v>
      </c>
      <c r="D35" s="309"/>
      <c r="E35" s="309"/>
      <c r="F35" s="322"/>
      <c r="G35" s="273">
        <v>29544.599006839508</v>
      </c>
      <c r="H35" s="273">
        <v>22127.959919999998</v>
      </c>
      <c r="L35" s="160"/>
    </row>
    <row r="36" spans="3:12" ht="6" customHeight="1" x14ac:dyDescent="0.3">
      <c r="C36" s="166"/>
      <c r="D36" s="166"/>
      <c r="E36" s="166"/>
      <c r="F36" s="166"/>
      <c r="G36" s="44"/>
      <c r="H36" s="44"/>
    </row>
    <row r="37" spans="3:12" x14ac:dyDescent="0.3">
      <c r="G37" s="160"/>
    </row>
  </sheetData>
  <mergeCells count="4">
    <mergeCell ref="B3:H3"/>
    <mergeCell ref="G6:H6"/>
    <mergeCell ref="B1:H1"/>
    <mergeCell ref="B2:H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9" ma:contentTypeDescription="Crear nuevo documento." ma:contentTypeScope="" ma:versionID="7dcf68af527d824d2345b537354f47ba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58a7775ae622ea67b5b5f7b0c0ba061f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0DC8DF-91EB-471C-9017-30BE0A0A6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46281b5f-99cf-4e3d-a982-4ade9d3a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2FA73C-1894-4C05-A2AD-4C7E4F9B2F0F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6281b5f-99cf-4e3d-a982-4ade9d3ae334"/>
    <ds:schemaRef ds:uri="1dd3e430-85e6-4301-a3bc-1330a731a32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Consolidated</vt:lpstr>
      <vt:lpstr>MX</vt:lpstr>
      <vt:lpstr>US</vt:lpstr>
      <vt:lpstr>SA</vt:lpstr>
      <vt:lpstr>PL</vt:lpstr>
      <vt:lpstr>BS</vt:lpstr>
      <vt:lpstr>Debt</vt:lpstr>
      <vt:lpstr>CF</vt:lpstr>
      <vt:lpstr>Segments</vt:lpstr>
      <vt:lpstr>FX</vt:lpstr>
      <vt:lpstr>Segmentos Dictaminado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DAVILA RUIZ LUIS ADRIAN (OFCORP)</cp:lastModifiedBy>
  <cp:revision/>
  <dcterms:created xsi:type="dcterms:W3CDTF">2011-07-21T06:06:21Z</dcterms:created>
  <dcterms:modified xsi:type="dcterms:W3CDTF">2025-02-11T23:53:30Z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2023-01-26T18:57:36Z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113f9b4a-e124-4779-9902-e007c3811884</vt:lpwstr>
  </property>
  <property fmtid="{D5CDD505-2E9C-101B-9397-08002B2CF9AE}" pid="10" name="MSIP_Label_5fb22e38-1a08-4b06-a6dd-a7ec074d3af8_ContentBits">
    <vt:lpwstr>0</vt:lpwstr>
  </property>
</Properties>
</file>