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AC\2021\1. Reportes Trimestrales\4T21\Website\"/>
    </mc:Choice>
  </mc:AlternateContent>
  <xr:revisionPtr revIDLastSave="13" documentId="8_{C6883EFF-5AD8-4246-B534-423E48E6E70C}" xr6:coauthVersionLast="41" xr6:coauthVersionMax="47" xr10:uidLastSave="{7A4ECCF6-4FAA-4C0C-B9C8-A415DC46BA63}"/>
  <bookViews>
    <workbookView xWindow="-28920" yWindow="3300" windowWidth="29040" windowHeight="15840" tabRatio="849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FX" sheetId="25" r:id="rId10"/>
    <sheet name="Segmentos" sheetId="24" r:id="rId11"/>
  </sheets>
  <externalReferences>
    <externalReference r:id="rId12"/>
    <externalReference r:id="rId13"/>
    <externalReference r:id="rId14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2" i="24" l="1"/>
  <c r="S12" i="24"/>
  <c r="R12" i="24"/>
  <c r="R13" i="24" s="1"/>
  <c r="Q12" i="24"/>
  <c r="Q13" i="24" s="1"/>
  <c r="P12" i="24"/>
  <c r="P13" i="24" s="1"/>
  <c r="O12" i="24"/>
  <c r="O13" i="24" s="1"/>
  <c r="N12" i="24"/>
  <c r="N13" i="24" s="1"/>
  <c r="M12" i="24"/>
  <c r="M13" i="24" l="1"/>
  <c r="T13" i="24"/>
  <c r="K3" i="1"/>
  <c r="K4" i="2" s="1"/>
  <c r="L3" i="22" s="1"/>
  <c r="K5" i="3" s="1"/>
  <c r="O7" i="21" s="1"/>
  <c r="I4" i="25" s="1"/>
  <c r="J3" i="1"/>
  <c r="J4" i="2" s="1"/>
  <c r="K3" i="22" s="1"/>
  <c r="J5" i="3" s="1"/>
  <c r="N7" i="21" s="1"/>
  <c r="H4" i="25" s="1"/>
  <c r="F3" i="1"/>
  <c r="F4" i="2" s="1"/>
  <c r="G3" i="22" s="1"/>
  <c r="F5" i="3" s="1"/>
  <c r="F7" i="21" s="1"/>
  <c r="D4" i="25" s="1"/>
  <c r="E3" i="1"/>
  <c r="E4" i="2" s="1"/>
  <c r="F3" i="22" s="1"/>
  <c r="E5" i="3" s="1"/>
  <c r="E7" i="21" s="1"/>
  <c r="C4" i="25" s="1"/>
  <c r="L2" i="3"/>
</calcChain>
</file>

<file path=xl/sharedStrings.xml><?xml version="1.0" encoding="utf-8"?>
<sst xmlns="http://schemas.openxmlformats.org/spreadsheetml/2006/main" count="366" uniqueCount="198">
  <si>
    <t>T</t>
  </si>
  <si>
    <t>3T</t>
  </si>
  <si>
    <t>AÑO</t>
  </si>
  <si>
    <t>CIFRAS CONSOLIDADAS EN MILLONES DE PESOS MEXICANOS</t>
  </si>
  <si>
    <t>4T21</t>
  </si>
  <si>
    <t>4T20</t>
  </si>
  <si>
    <t>Variación %</t>
  </si>
  <si>
    <t>Ene-Dic'21</t>
  </si>
  <si>
    <t>Ene-Dic'20</t>
  </si>
  <si>
    <t>Volumen Total de Bebidas (MCU)</t>
  </si>
  <si>
    <t>Ventas Netas</t>
  </si>
  <si>
    <t>EBITDA</t>
  </si>
  <si>
    <t>Utilidad Neta</t>
  </si>
  <si>
    <t>4T</t>
  </si>
  <si>
    <t>Volumen total de bebidas incluye garrafón</t>
  </si>
  <si>
    <t>Ventas Netas sin incluir Ingresos FT en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</si>
  <si>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</si>
  <si>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</si>
  <si>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</si>
  <si>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</si>
  <si>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</si>
  <si>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</si>
  <si>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</si>
  <si>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</si>
  <si>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</si>
  <si>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</si>
  <si>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</si>
  <si>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</si>
  <si>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</si>
  <si>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</si>
  <si>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</si>
  <si>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</si>
  <si>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</si>
  <si>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</si>
  <si>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</si>
  <si>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EBITDA</t>
  </si>
  <si>
    <t>-160 bp</t>
  </si>
  <si>
    <t>30 bp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</si>
  <si>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</si>
  <si>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</si>
  <si>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FT en USA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</si>
  <si>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</si>
  <si>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</si>
  <si>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</si>
  <si>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</si>
  <si>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</si>
  <si>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</si>
  <si>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</si>
  <si>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r>
      <t>Estado de Resultados</t>
    </r>
    <r>
      <rPr>
        <b/>
        <i/>
        <sz val="8"/>
        <color theme="1" tint="0.34998626667073579"/>
        <rFont val="Arial"/>
        <family val="2"/>
      </rPr>
      <t xml:space="preserve"> (MM MXP)</t>
    </r>
  </si>
  <si>
    <t>-10 bp</t>
  </si>
  <si>
    <t>50 bp</t>
  </si>
  <si>
    <t xml:space="preserve">TABLA 4: CIFRAS PARA ESTADOS UNIDOS </t>
  </si>
  <si>
    <t>-200 bp</t>
  </si>
  <si>
    <t>0 bp</t>
  </si>
  <si>
    <t xml:space="preserve">TABLA 5: CIFRAS PARA SUDAMÉRICA </t>
  </si>
  <si>
    <t>-370 bp</t>
  </si>
  <si>
    <t>-20 bp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</si>
  <si>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</si>
  <si>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</si>
  <si>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</si>
  <si>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</si>
  <si>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</si>
  <si>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</si>
  <si>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</si>
  <si>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</si>
  <si>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</si>
  <si>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</si>
  <si>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</si>
  <si>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</si>
  <si>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</si>
  <si>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</si>
  <si>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</si>
  <si>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</si>
  <si>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</si>
  <si>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</si>
  <si>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</si>
  <si>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</si>
  <si>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</si>
  <si>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</si>
  <si>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</si>
  <si>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</si>
  <si>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</si>
  <si>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</si>
  <si>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</si>
  <si>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</si>
  <si>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</si>
  <si>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</t>
    </r>
  </si>
  <si>
    <t>Balance General Consolidado</t>
  </si>
  <si>
    <t>Diciembre 31</t>
  </si>
  <si>
    <t>2021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</si>
  <si>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</si>
  <si>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</si>
  <si>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</si>
  <si>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</si>
  <si>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</si>
  <si>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</si>
  <si>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</si>
  <si>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</si>
  <si>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</si>
  <si>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</si>
  <si>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</si>
  <si>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</si>
  <si>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</si>
  <si>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 y cuentas por pagar</t>
  </si>
  <si>
    <t>Pasivos por arrendamiento C.P.</t>
  </si>
  <si>
    <t>Impuestos y PTU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</si>
  <si>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</si>
  <si>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</si>
  <si>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</si>
  <si>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</si>
  <si>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</si>
  <si>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</si>
  <si>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</si>
  <si>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</si>
  <si>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</si>
  <si>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</si>
  <si>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</si>
  <si>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</si>
  <si>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Estado de Flujo de Efectivo</t>
  </si>
  <si>
    <t>al 31 de Diciembre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</si>
  <si>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</si>
  <si>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</si>
  <si>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</si>
  <si>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</si>
  <si>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</si>
  <si>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</si>
  <si>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</si>
  <si>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</si>
  <si>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</si>
  <si>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</si>
  <si>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</si>
  <si>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</si>
  <si>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</si>
  <si>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</si>
  <si>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Pago pasivo Bancarios</t>
  </si>
  <si>
    <t>Intereses pagados</t>
  </si>
  <si>
    <t>Adquisición de interés no controlador</t>
  </si>
  <si>
    <t>Otros</t>
  </si>
  <si>
    <t>Flujo neto de efectivo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</si>
  <si>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</si>
  <si>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</si>
  <si>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</si>
  <si>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</si>
  <si>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Deuda Total AC</t>
  </si>
  <si>
    <t>…</t>
  </si>
  <si>
    <t>Total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</si>
  <si>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</si>
  <si>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</si>
  <si>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</si>
  <si>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</si>
  <si>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</si>
  <si>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</si>
  <si>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</si>
  <si>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AAA(mex)</t>
  </si>
  <si>
    <t>A</t>
  </si>
  <si>
    <t>Estable</t>
  </si>
  <si>
    <t>Moody's</t>
  </si>
  <si>
    <t>Aaa.mx</t>
  </si>
  <si>
    <t>A2</t>
  </si>
  <si>
    <t>Negativa</t>
  </si>
  <si>
    <t>S&amp;P</t>
  </si>
  <si>
    <t>mxAAA</t>
  </si>
  <si>
    <t>-</t>
  </si>
  <si>
    <t>Tipo de cambio promedio</t>
  </si>
  <si>
    <t>YoY</t>
  </si>
  <si>
    <t>MXN</t>
  </si>
  <si>
    <t>PEN</t>
  </si>
  <si>
    <t>ARS</t>
  </si>
  <si>
    <t>Tipo de cambio fin del periodo</t>
  </si>
  <si>
    <t>3T21</t>
  </si>
  <si>
    <t>Información por segmentos 4T21</t>
  </si>
  <si>
    <t>Información por segmentos Ene-Dic'21</t>
  </si>
  <si>
    <t xml:space="preserve">Segmentos de Bebidas </t>
  </si>
  <si>
    <t xml:space="preserve">Otros Negocios* </t>
  </si>
  <si>
    <t>México</t>
  </si>
  <si>
    <t>EE. UU.</t>
  </si>
  <si>
    <t>Perú</t>
  </si>
  <si>
    <t>Argentina</t>
  </si>
  <si>
    <t>Ecuador</t>
  </si>
  <si>
    <t>Eliminaciones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</si>
  <si>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</si>
  <si>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</si>
  <si>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</si>
  <si>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</si>
  <si>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</si>
  <si>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</si>
  <si>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</si>
  <si>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Financieros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</si>
  <si>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</si>
  <si>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</si>
  <si>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</si>
  <si>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</si>
  <si>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</si>
  <si>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</si>
  <si>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</si>
  <si>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 xml:space="preserve">*Otros Incluye División de Alimentos y Botanas, Vending y otras subsidiarias no relacionadas al segmento de Bebidas </t>
  </si>
  <si>
    <t>Información por segmentos 4T20</t>
  </si>
  <si>
    <t>Información por segmentos Ene-Dic'20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</si>
</sst>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thin">
        <color theme="0"/>
      </left>
      <right/>
      <top/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indexed="64"/>
      </left>
      <right style="dotted">
        <color rgb="FF494642"/>
      </right>
      <top/>
      <bottom/>
      <diagonal/>
    </border>
    <border>
      <left style="dotted">
        <color theme="0" tint="-0.249977111117893"/>
      </left>
      <right/>
      <top/>
      <bottom style="dashed">
        <color rgb="FFBDB7AD"/>
      </bottom>
      <diagonal/>
    </border>
    <border>
      <left style="dotted">
        <color indexed="64"/>
      </left>
      <right style="dotted">
        <color rgb="FF494642"/>
      </right>
      <top/>
      <bottom style="dotted">
        <color rgb="FF494642"/>
      </bottom>
      <diagonal/>
    </border>
    <border>
      <left style="dotted">
        <color indexed="64"/>
      </left>
      <right style="dotted">
        <color indexed="64"/>
      </right>
      <top/>
      <bottom style="dotted">
        <color rgb="FF494642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otted">
        <color theme="0" tint="-0.34998626667073579"/>
      </left>
      <right style="dashed">
        <color rgb="FFBDB7AD"/>
      </right>
      <top style="dotted">
        <color theme="0" tint="-0.34998626667073579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34998626667073579"/>
      </left>
      <right/>
      <top/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9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7" fillId="21" borderId="4" applyNumberFormat="0" applyAlignment="0" applyProtection="0"/>
    <xf numFmtId="165" fontId="18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22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169" fontId="0" fillId="0" borderId="0" xfId="0" applyNumberForma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4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2" applyNumberFormat="1" applyFont="1" applyAlignment="1">
      <alignment vertical="top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5" fillId="0" borderId="0" xfId="0" applyFont="1"/>
    <xf numFmtId="166" fontId="16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1" fillId="0" borderId="0" xfId="1" applyNumberFormat="1"/>
    <xf numFmtId="171" fontId="1" fillId="0" borderId="0" xfId="60" applyNumberForma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6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2" fillId="0" borderId="0" xfId="60" applyFont="1"/>
    <xf numFmtId="165" fontId="27" fillId="0" borderId="0" xfId="60" applyFont="1"/>
    <xf numFmtId="165" fontId="28" fillId="0" borderId="0" xfId="60" applyFont="1" applyAlignment="1">
      <alignment horizontal="center" vertical="center"/>
    </xf>
    <xf numFmtId="165" fontId="28" fillId="0" borderId="0" xfId="60" applyFont="1" applyAlignment="1">
      <alignment vertical="center"/>
    </xf>
    <xf numFmtId="165" fontId="34" fillId="0" borderId="0" xfId="60" applyFont="1"/>
    <xf numFmtId="165" fontId="35" fillId="0" borderId="0" xfId="60" applyFont="1" applyAlignment="1">
      <alignment vertical="top"/>
    </xf>
    <xf numFmtId="165" fontId="31" fillId="0" borderId="0" xfId="60" applyFont="1"/>
    <xf numFmtId="165" fontId="36" fillId="0" borderId="0" xfId="60" applyFont="1"/>
    <xf numFmtId="165" fontId="28" fillId="0" borderId="0" xfId="6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172" fontId="27" fillId="0" borderId="19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72" fontId="27" fillId="0" borderId="20" xfId="0" applyNumberFormat="1" applyFont="1" applyBorder="1" applyAlignment="1">
      <alignment horizontal="center" vertical="center"/>
    </xf>
    <xf numFmtId="172" fontId="28" fillId="0" borderId="2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8" fontId="27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69" fontId="27" fillId="0" borderId="0" xfId="0" applyNumberFormat="1" applyFont="1"/>
    <xf numFmtId="0" fontId="45" fillId="0" borderId="0" xfId="0" applyFont="1"/>
    <xf numFmtId="0" fontId="27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169" fontId="27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7" fillId="0" borderId="0" xfId="0" applyNumberFormat="1" applyFont="1"/>
    <xf numFmtId="165" fontId="27" fillId="0" borderId="0" xfId="87" applyFont="1"/>
    <xf numFmtId="165" fontId="41" fillId="0" borderId="0" xfId="87" applyFont="1" applyAlignment="1">
      <alignment horizontal="left" vertical="top"/>
    </xf>
    <xf numFmtId="175" fontId="27" fillId="0" borderId="0" xfId="1" applyNumberFormat="1" applyFont="1"/>
    <xf numFmtId="0" fontId="21" fillId="0" borderId="0" xfId="6" applyFont="1"/>
    <xf numFmtId="2" fontId="27" fillId="0" borderId="0" xfId="0" applyNumberFormat="1" applyFont="1" applyAlignment="1">
      <alignment horizontal="center"/>
    </xf>
    <xf numFmtId="165" fontId="32" fillId="0" borderId="0" xfId="60" applyFont="1"/>
    <xf numFmtId="165" fontId="27" fillId="0" borderId="0" xfId="6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3" fontId="27" fillId="0" borderId="0" xfId="0" applyNumberFormat="1" applyFont="1"/>
    <xf numFmtId="0" fontId="48" fillId="0" borderId="0" xfId="0" applyFont="1"/>
    <xf numFmtId="170" fontId="27" fillId="0" borderId="0" xfId="2" applyNumberFormat="1" applyFont="1"/>
    <xf numFmtId="4" fontId="27" fillId="0" borderId="0" xfId="0" applyNumberFormat="1" applyFont="1"/>
    <xf numFmtId="170" fontId="27" fillId="0" borderId="0" xfId="2" applyNumberFormat="1" applyFont="1" applyAlignment="1">
      <alignment vertical="top"/>
    </xf>
    <xf numFmtId="0" fontId="4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39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171" fontId="20" fillId="0" borderId="0" xfId="88" applyNumberFormat="1" applyFont="1" applyFill="1" applyBorder="1" applyAlignment="1">
      <alignment horizontal="center" vertical="center"/>
    </xf>
    <xf numFmtId="171" fontId="21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0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0" fillId="0" borderId="0" xfId="88" applyNumberFormat="1" applyFont="1" applyBorder="1" applyAlignment="1">
      <alignment horizontal="center" vertical="center"/>
    </xf>
    <xf numFmtId="165" fontId="40" fillId="0" borderId="0" xfId="87" applyFont="1" applyAlignment="1">
      <alignment vertical="center"/>
    </xf>
    <xf numFmtId="37" fontId="27" fillId="0" borderId="0" xfId="87" applyNumberFormat="1" applyFont="1" applyAlignment="1">
      <alignment horizontal="center" vertical="center"/>
    </xf>
    <xf numFmtId="37" fontId="27" fillId="0" borderId="0" xfId="1" applyNumberFormat="1" applyFont="1" applyBorder="1" applyAlignment="1">
      <alignment horizontal="center" vertical="center"/>
    </xf>
    <xf numFmtId="37" fontId="27" fillId="0" borderId="0" xfId="1" applyNumberFormat="1" applyFont="1" applyFill="1" applyBorder="1" applyAlignment="1">
      <alignment horizontal="center" vertical="center"/>
    </xf>
    <xf numFmtId="165" fontId="27" fillId="0" borderId="0" xfId="87" applyFont="1" applyAlignment="1">
      <alignment horizont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7" fillId="0" borderId="0" xfId="87" applyFont="1" applyAlignment="1">
      <alignment vertical="center"/>
    </xf>
    <xf numFmtId="165" fontId="27" fillId="0" borderId="15" xfId="87" applyFont="1" applyBorder="1" applyAlignment="1">
      <alignment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72" fontId="43" fillId="0" borderId="18" xfId="0" applyNumberFormat="1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172" fontId="28" fillId="0" borderId="19" xfId="0" applyNumberFormat="1" applyFont="1" applyBorder="1" applyAlignment="1">
      <alignment horizontal="center" vertical="center"/>
    </xf>
    <xf numFmtId="37" fontId="27" fillId="0" borderId="20" xfId="0" applyNumberFormat="1" applyFont="1" applyBorder="1" applyAlignment="1">
      <alignment horizontal="center" vertical="center"/>
    </xf>
    <xf numFmtId="172" fontId="27" fillId="0" borderId="20" xfId="0" applyNumberFormat="1" applyFont="1" applyBorder="1" applyAlignment="1">
      <alignment horizontal="center"/>
    </xf>
    <xf numFmtId="172" fontId="28" fillId="0" borderId="20" xfId="0" applyNumberFormat="1" applyFont="1" applyBorder="1" applyAlignment="1">
      <alignment horizontal="center"/>
    </xf>
    <xf numFmtId="3" fontId="39" fillId="0" borderId="20" xfId="60" applyNumberFormat="1" applyFont="1" applyBorder="1" applyAlignment="1">
      <alignment horizontal="center" vertical="center"/>
    </xf>
    <xf numFmtId="3" fontId="59" fillId="0" borderId="20" xfId="60" applyNumberFormat="1" applyFont="1" applyBorder="1" applyAlignment="1">
      <alignment horizontal="center" vertical="center"/>
    </xf>
    <xf numFmtId="170" fontId="58" fillId="0" borderId="20" xfId="90" applyNumberFormat="1" applyFont="1" applyFill="1" applyBorder="1" applyAlignment="1">
      <alignment horizontal="center" vertical="center"/>
    </xf>
    <xf numFmtId="170" fontId="58" fillId="0" borderId="20" xfId="2" applyNumberFormat="1" applyFont="1" applyFill="1" applyBorder="1" applyAlignment="1">
      <alignment horizontal="center" vertical="center"/>
    </xf>
    <xf numFmtId="37" fontId="34" fillId="0" borderId="20" xfId="1" applyNumberFormat="1" applyFont="1" applyFill="1" applyBorder="1" applyAlignment="1">
      <alignment horizontal="center" vertical="center"/>
    </xf>
    <xf numFmtId="37" fontId="27" fillId="0" borderId="18" xfId="1" applyNumberFormat="1" applyFont="1" applyBorder="1" applyAlignment="1">
      <alignment horizontal="center" vertical="center"/>
    </xf>
    <xf numFmtId="37" fontId="28" fillId="0" borderId="19" xfId="0" applyNumberFormat="1" applyFont="1" applyBorder="1" applyAlignment="1">
      <alignment horizontal="center" vertical="center"/>
    </xf>
    <xf numFmtId="37" fontId="27" fillId="0" borderId="22" xfId="0" applyNumberFormat="1" applyFont="1" applyBorder="1" applyAlignment="1">
      <alignment horizontal="center" vertical="center"/>
    </xf>
    <xf numFmtId="0" fontId="43" fillId="25" borderId="13" xfId="0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 vertical="center"/>
    </xf>
    <xf numFmtId="166" fontId="27" fillId="25" borderId="14" xfId="0" applyNumberFormat="1" applyFont="1" applyFill="1" applyBorder="1" applyAlignment="1">
      <alignment horizontal="center" vertical="center"/>
    </xf>
    <xf numFmtId="0" fontId="43" fillId="25" borderId="13" xfId="0" applyFont="1" applyFill="1" applyBorder="1" applyAlignment="1">
      <alignment vertical="center"/>
    </xf>
    <xf numFmtId="2" fontId="27" fillId="25" borderId="13" xfId="0" applyNumberFormat="1" applyFont="1" applyFill="1" applyBorder="1" applyAlignment="1">
      <alignment horizontal="center" vertical="center"/>
    </xf>
    <xf numFmtId="166" fontId="27" fillId="25" borderId="13" xfId="0" applyNumberFormat="1" applyFont="1" applyFill="1" applyBorder="1" applyAlignment="1">
      <alignment horizontal="center"/>
    </xf>
    <xf numFmtId="0" fontId="43" fillId="25" borderId="13" xfId="0" applyFont="1" applyFill="1" applyBorder="1"/>
    <xf numFmtId="166" fontId="27" fillId="25" borderId="14" xfId="0" applyNumberFormat="1" applyFont="1" applyFill="1" applyBorder="1" applyAlignment="1">
      <alignment horizontal="center"/>
    </xf>
    <xf numFmtId="166" fontId="27" fillId="25" borderId="13" xfId="1" applyNumberFormat="1" applyFont="1" applyFill="1" applyBorder="1" applyAlignment="1">
      <alignment horizontal="center"/>
    </xf>
    <xf numFmtId="171" fontId="57" fillId="25" borderId="6" xfId="4" applyNumberFormat="1" applyFont="1" applyFill="1" applyBorder="1" applyAlignment="1">
      <alignment horizontal="center" vertical="center"/>
    </xf>
    <xf numFmtId="171" fontId="57" fillId="25" borderId="9" xfId="4" applyNumberFormat="1" applyFont="1" applyFill="1" applyBorder="1" applyAlignment="1">
      <alignment horizontal="center" vertical="center"/>
    </xf>
    <xf numFmtId="3" fontId="21" fillId="25" borderId="6" xfId="1" applyNumberFormat="1" applyFont="1" applyFill="1" applyBorder="1" applyAlignment="1">
      <alignment horizontal="center" vertical="center"/>
    </xf>
    <xf numFmtId="3" fontId="21" fillId="25" borderId="10" xfId="1" applyNumberFormat="1" applyFont="1" applyFill="1" applyBorder="1" applyAlignment="1">
      <alignment horizontal="center" vertical="center"/>
    </xf>
    <xf numFmtId="167" fontId="58" fillId="25" borderId="11" xfId="1" applyNumberFormat="1" applyFont="1" applyFill="1" applyBorder="1" applyAlignment="1">
      <alignment horizontal="center" vertical="center"/>
    </xf>
    <xf numFmtId="166" fontId="58" fillId="25" borderId="9" xfId="1" applyNumberFormat="1" applyFont="1" applyFill="1" applyBorder="1" applyAlignment="1">
      <alignment horizontal="center" vertical="center"/>
    </xf>
    <xf numFmtId="165" fontId="28" fillId="25" borderId="6" xfId="87" applyFont="1" applyFill="1" applyBorder="1" applyAlignment="1">
      <alignment horizontal="center" vertical="center"/>
    </xf>
    <xf numFmtId="165" fontId="28" fillId="25" borderId="9" xfId="87" applyFont="1" applyFill="1" applyBorder="1" applyAlignment="1">
      <alignment horizontal="center" vertical="center"/>
    </xf>
    <xf numFmtId="37" fontId="27" fillId="25" borderId="6" xfId="87" applyNumberFormat="1" applyFont="1" applyFill="1" applyBorder="1" applyAlignment="1">
      <alignment horizontal="center" vertical="center"/>
    </xf>
    <xf numFmtId="166" fontId="29" fillId="25" borderId="9" xfId="87" applyNumberFormat="1" applyFont="1" applyFill="1" applyBorder="1" applyAlignment="1">
      <alignment horizontal="center" vertical="center"/>
    </xf>
    <xf numFmtId="166" fontId="29" fillId="25" borderId="0" xfId="87" applyNumberFormat="1" applyFont="1" applyFill="1" applyAlignment="1">
      <alignment horizontal="center" vertical="center"/>
    </xf>
    <xf numFmtId="37" fontId="27" fillId="25" borderId="10" xfId="87" applyNumberFormat="1" applyFont="1" applyFill="1" applyBorder="1" applyAlignment="1">
      <alignment horizontal="center" vertical="center"/>
    </xf>
    <xf numFmtId="166" fontId="29" fillId="25" borderId="11" xfId="87" applyNumberFormat="1" applyFont="1" applyFill="1" applyBorder="1" applyAlignment="1">
      <alignment horizontal="center" vertical="center"/>
    </xf>
    <xf numFmtId="2" fontId="27" fillId="25" borderId="13" xfId="0" applyNumberFormat="1" applyFont="1" applyFill="1" applyBorder="1" applyAlignment="1">
      <alignment horizontal="center"/>
    </xf>
    <xf numFmtId="0" fontId="27" fillId="25" borderId="16" xfId="0" applyFont="1" applyFill="1" applyBorder="1"/>
    <xf numFmtId="0" fontId="62" fillId="25" borderId="16" xfId="0" applyFont="1" applyFill="1" applyBorder="1" applyAlignment="1">
      <alignment horizontal="left" vertical="center"/>
    </xf>
    <xf numFmtId="0" fontId="45" fillId="25" borderId="16" xfId="0" applyFont="1" applyFill="1" applyBorder="1" applyAlignment="1">
      <alignment horizontal="left" vertical="center"/>
    </xf>
    <xf numFmtId="0" fontId="27" fillId="25" borderId="21" xfId="0" applyFont="1" applyFill="1" applyBorder="1"/>
    <xf numFmtId="0" fontId="63" fillId="25" borderId="16" xfId="0" applyFont="1" applyFill="1" applyBorder="1"/>
    <xf numFmtId="0" fontId="27" fillId="25" borderId="16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/>
    </xf>
    <xf numFmtId="0" fontId="45" fillId="25" borderId="16" xfId="0" applyFont="1" applyFill="1" applyBorder="1" applyAlignment="1">
      <alignment vertical="center"/>
    </xf>
    <xf numFmtId="0" fontId="27" fillId="25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63" fillId="25" borderId="16" xfId="0" applyFont="1" applyFill="1" applyBorder="1" applyAlignment="1">
      <alignment vertical="center"/>
    </xf>
    <xf numFmtId="0" fontId="64" fillId="25" borderId="16" xfId="0" applyFont="1" applyFill="1" applyBorder="1"/>
    <xf numFmtId="0" fontId="64" fillId="25" borderId="0" xfId="0" applyFont="1" applyFill="1"/>
    <xf numFmtId="0" fontId="64" fillId="25" borderId="0" xfId="0" applyFont="1" applyFill="1" applyAlignment="1">
      <alignment vertical="center"/>
    </xf>
    <xf numFmtId="0" fontId="64" fillId="25" borderId="16" xfId="89" applyFont="1" applyFill="1" applyBorder="1" applyAlignment="1">
      <alignment vertical="center"/>
    </xf>
    <xf numFmtId="0" fontId="28" fillId="25" borderId="16" xfId="89" applyFont="1" applyFill="1" applyBorder="1" applyAlignment="1">
      <alignment vertical="center"/>
    </xf>
    <xf numFmtId="0" fontId="67" fillId="25" borderId="16" xfId="89" applyFont="1" applyFill="1" applyBorder="1" applyAlignment="1">
      <alignment vertical="center"/>
    </xf>
    <xf numFmtId="165" fontId="64" fillId="25" borderId="16" xfId="60" applyFont="1" applyFill="1" applyBorder="1" applyAlignment="1">
      <alignment vertical="center"/>
    </xf>
    <xf numFmtId="10" fontId="64" fillId="25" borderId="16" xfId="2" applyNumberFormat="1" applyFont="1" applyFill="1" applyBorder="1" applyAlignment="1">
      <alignment vertical="center"/>
    </xf>
    <xf numFmtId="0" fontId="68" fillId="25" borderId="0" xfId="89" applyFont="1" applyFill="1" applyAlignment="1">
      <alignment vertical="center"/>
    </xf>
    <xf numFmtId="165" fontId="64" fillId="25" borderId="0" xfId="60" applyFont="1" applyFill="1" applyAlignment="1">
      <alignment vertical="center"/>
    </xf>
    <xf numFmtId="0" fontId="64" fillId="25" borderId="0" xfId="89" applyFont="1" applyFill="1" applyAlignment="1">
      <alignment vertical="center"/>
    </xf>
    <xf numFmtId="0" fontId="69" fillId="25" borderId="0" xfId="89" applyFont="1" applyFill="1" applyAlignment="1">
      <alignment vertical="center"/>
    </xf>
    <xf numFmtId="165" fontId="27" fillId="25" borderId="16" xfId="87" applyFont="1" applyFill="1" applyBorder="1" applyAlignment="1">
      <alignment vertical="center"/>
    </xf>
    <xf numFmtId="165" fontId="64" fillId="25" borderId="16" xfId="87" applyFont="1" applyFill="1" applyBorder="1" applyAlignment="1">
      <alignment vertical="center"/>
    </xf>
    <xf numFmtId="165" fontId="28" fillId="25" borderId="16" xfId="87" applyFont="1" applyFill="1" applyBorder="1" applyAlignment="1">
      <alignment vertical="center"/>
    </xf>
    <xf numFmtId="165" fontId="27" fillId="25" borderId="0" xfId="87" applyFont="1" applyFill="1" applyAlignment="1">
      <alignment vertical="center"/>
    </xf>
    <xf numFmtId="165" fontId="27" fillId="25" borderId="21" xfId="87" applyFont="1" applyFill="1" applyBorder="1" applyAlignment="1">
      <alignment vertical="center"/>
    </xf>
    <xf numFmtId="165" fontId="64" fillId="25" borderId="15" xfId="87" applyFont="1" applyFill="1" applyBorder="1" applyAlignment="1">
      <alignment vertical="center"/>
    </xf>
    <xf numFmtId="0" fontId="64" fillId="25" borderId="16" xfId="0" applyFont="1" applyFill="1" applyBorder="1" applyAlignment="1">
      <alignment vertical="center"/>
    </xf>
    <xf numFmtId="0" fontId="28" fillId="25" borderId="16" xfId="0" applyFont="1" applyFill="1" applyBorder="1" applyAlignment="1">
      <alignment vertical="center"/>
    </xf>
    <xf numFmtId="0" fontId="67" fillId="25" borderId="16" xfId="0" applyFont="1" applyFill="1" applyBorder="1"/>
    <xf numFmtId="0" fontId="28" fillId="25" borderId="16" xfId="0" applyFont="1" applyFill="1" applyBorder="1"/>
    <xf numFmtId="0" fontId="62" fillId="25" borderId="16" xfId="0" applyFont="1" applyFill="1" applyBorder="1"/>
    <xf numFmtId="0" fontId="67" fillId="25" borderId="0" xfId="0" applyFont="1" applyFill="1"/>
    <xf numFmtId="0" fontId="62" fillId="25" borderId="0" xfId="0" applyFont="1" applyFill="1"/>
    <xf numFmtId="165" fontId="30" fillId="26" borderId="0" xfId="60" applyFont="1" applyFill="1" applyAlignment="1">
      <alignment horizontal="center" vertical="center"/>
    </xf>
    <xf numFmtId="0" fontId="53" fillId="26" borderId="0" xfId="0" applyFont="1" applyFill="1" applyAlignment="1">
      <alignment horizontal="center" vertical="center"/>
    </xf>
    <xf numFmtId="0" fontId="40" fillId="26" borderId="12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3" fillId="26" borderId="0" xfId="0" applyFont="1" applyFill="1"/>
    <xf numFmtId="0" fontId="53" fillId="26" borderId="15" xfId="0" applyFont="1" applyFill="1" applyBorder="1"/>
    <xf numFmtId="171" fontId="61" fillId="26" borderId="6" xfId="4" applyNumberFormat="1" applyFont="1" applyFill="1" applyBorder="1" applyAlignment="1">
      <alignment horizontal="center" vertical="center"/>
    </xf>
    <xf numFmtId="171" fontId="61" fillId="26" borderId="9" xfId="4" applyNumberFormat="1" applyFont="1" applyFill="1" applyBorder="1" applyAlignment="1">
      <alignment horizontal="center" vertical="center"/>
    </xf>
    <xf numFmtId="0" fontId="26" fillId="26" borderId="0" xfId="6" applyFont="1" applyFill="1"/>
    <xf numFmtId="49" fontId="40" fillId="26" borderId="0" xfId="87" applyNumberFormat="1" applyFont="1" applyFill="1" applyAlignment="1">
      <alignment horizontal="center" vertical="center"/>
    </xf>
    <xf numFmtId="165" fontId="53" fillId="26" borderId="0" xfId="87" applyFont="1" applyFill="1" applyAlignment="1">
      <alignment vertical="center"/>
    </xf>
    <xf numFmtId="165" fontId="40" fillId="26" borderId="0" xfId="87" applyFont="1" applyFill="1" applyAlignment="1">
      <alignment vertical="center"/>
    </xf>
    <xf numFmtId="165" fontId="40" fillId="26" borderId="6" xfId="87" applyFont="1" applyFill="1" applyBorder="1" applyAlignment="1">
      <alignment horizontal="center" vertical="center"/>
    </xf>
    <xf numFmtId="165" fontId="40" fillId="26" borderId="9" xfId="87" applyFont="1" applyFill="1" applyBorder="1" applyAlignment="1">
      <alignment horizontal="center" vertical="center"/>
    </xf>
    <xf numFmtId="0" fontId="27" fillId="26" borderId="15" xfId="0" applyFont="1" applyFill="1" applyBorder="1"/>
    <xf numFmtId="0" fontId="27" fillId="26" borderId="15" xfId="0" applyFont="1" applyFill="1" applyBorder="1" applyAlignment="1">
      <alignment horizontal="left" vertical="center"/>
    </xf>
    <xf numFmtId="0" fontId="27" fillId="26" borderId="0" xfId="0" applyFont="1" applyFill="1"/>
    <xf numFmtId="0" fontId="27" fillId="26" borderId="0" xfId="0" applyFont="1" applyFill="1" applyAlignment="1">
      <alignment horizontal="center" vertical="center"/>
    </xf>
    <xf numFmtId="165" fontId="27" fillId="26" borderId="0" xfId="87" applyFont="1" applyFill="1"/>
    <xf numFmtId="0" fontId="27" fillId="26" borderId="0" xfId="0" applyFont="1" applyFill="1" applyAlignment="1">
      <alignment vertical="top"/>
    </xf>
    <xf numFmtId="171" fontId="27" fillId="0" borderId="0" xfId="1" applyNumberFormat="1" applyFont="1" applyAlignment="1">
      <alignment horizontal="center"/>
    </xf>
    <xf numFmtId="171" fontId="27" fillId="0" borderId="0" xfId="1" applyNumberFormat="1" applyFont="1" applyFill="1" applyAlignment="1">
      <alignment horizontal="center"/>
    </xf>
    <xf numFmtId="171" fontId="27" fillId="0" borderId="0" xfId="2" applyNumberFormat="1" applyFont="1"/>
    <xf numFmtId="10" fontId="27" fillId="0" borderId="0" xfId="0" applyNumberFormat="1" applyFont="1" applyAlignment="1">
      <alignment horizontal="center"/>
    </xf>
    <xf numFmtId="170" fontId="1" fillId="0" borderId="0" xfId="2" applyNumberFormat="1" applyFill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0" fillId="0" borderId="0" xfId="60" applyNumberFormat="1" applyFont="1" applyAlignment="1">
      <alignment horizontal="center" vertical="center"/>
    </xf>
    <xf numFmtId="0" fontId="30" fillId="26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0" fillId="26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165" fontId="15" fillId="0" borderId="0" xfId="60" applyFont="1" applyAlignment="1">
      <alignment horizontal="center" vertical="center"/>
    </xf>
    <xf numFmtId="165" fontId="2" fillId="0" borderId="0" xfId="60" applyFont="1" applyAlignment="1">
      <alignment horizontal="center" vertical="center"/>
    </xf>
    <xf numFmtId="165" fontId="70" fillId="0" borderId="0" xfId="60" applyFont="1"/>
    <xf numFmtId="0" fontId="1" fillId="0" borderId="0" xfId="60" applyNumberFormat="1" applyAlignment="1">
      <alignment horizontal="center" vertical="center"/>
    </xf>
    <xf numFmtId="165" fontId="2" fillId="0" borderId="0" xfId="60" quotePrefix="1" applyFont="1"/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 vertical="center"/>
    </xf>
    <xf numFmtId="172" fontId="1" fillId="0" borderId="0" xfId="60" applyNumberFormat="1"/>
    <xf numFmtId="3" fontId="1" fillId="0" borderId="0" xfId="60" applyNumberFormat="1"/>
    <xf numFmtId="3" fontId="1" fillId="0" borderId="0" xfId="60" applyNumberFormat="1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7" fillId="0" borderId="23" xfId="60" applyFont="1" applyBorder="1"/>
    <xf numFmtId="173" fontId="31" fillId="23" borderId="19" xfId="60" applyNumberFormat="1" applyFont="1" applyFill="1" applyBorder="1" applyAlignment="1">
      <alignment horizontal="center" vertical="center"/>
    </xf>
    <xf numFmtId="1" fontId="1" fillId="0" borderId="0" xfId="60" applyNumberFormat="1" applyAlignment="1">
      <alignment horizontal="center" vertical="center"/>
    </xf>
    <xf numFmtId="173" fontId="1" fillId="0" borderId="0" xfId="60" applyNumberFormat="1" applyAlignment="1">
      <alignment horizontal="center" vertical="center"/>
    </xf>
    <xf numFmtId="37" fontId="27" fillId="0" borderId="24" xfId="87" applyNumberFormat="1" applyFont="1" applyBorder="1" applyAlignment="1">
      <alignment horizontal="center" vertical="center"/>
    </xf>
    <xf numFmtId="37" fontId="27" fillId="0" borderId="9" xfId="87" applyNumberFormat="1" applyFont="1" applyBorder="1" applyAlignment="1">
      <alignment horizontal="center" vertical="center"/>
    </xf>
    <xf numFmtId="37" fontId="27" fillId="0" borderId="25" xfId="87" applyNumberFormat="1" applyFont="1" applyBorder="1" applyAlignment="1">
      <alignment horizontal="center" vertical="center"/>
    </xf>
    <xf numFmtId="170" fontId="58" fillId="0" borderId="27" xfId="90" applyNumberFormat="1" applyFont="1" applyFill="1" applyBorder="1" applyAlignment="1">
      <alignment horizontal="center" vertical="center"/>
    </xf>
    <xf numFmtId="170" fontId="58" fillId="0" borderId="29" xfId="90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170" fontId="58" fillId="0" borderId="29" xfId="2" applyNumberFormat="1" applyFont="1" applyFill="1" applyBorder="1" applyAlignment="1">
      <alignment horizontal="center" vertical="center"/>
    </xf>
    <xf numFmtId="165" fontId="30" fillId="26" borderId="34" xfId="60" applyFont="1" applyFill="1" applyBorder="1" applyAlignment="1">
      <alignment horizontal="center" vertical="center"/>
    </xf>
    <xf numFmtId="165" fontId="33" fillId="0" borderId="0" xfId="60" applyFont="1" applyAlignment="1">
      <alignment vertical="top"/>
    </xf>
    <xf numFmtId="165" fontId="67" fillId="0" borderId="15" xfId="87" applyFont="1" applyBorder="1" applyAlignment="1">
      <alignment vertical="center"/>
    </xf>
    <xf numFmtId="165" fontId="64" fillId="0" borderId="15" xfId="87" applyFont="1" applyBorder="1" applyAlignment="1">
      <alignment vertical="center"/>
    </xf>
    <xf numFmtId="165" fontId="64" fillId="25" borderId="0" xfId="87" applyFont="1" applyFill="1" applyAlignment="1">
      <alignment vertical="center"/>
    </xf>
    <xf numFmtId="165" fontId="64" fillId="25" borderId="21" xfId="87" applyFont="1" applyFill="1" applyBorder="1" applyAlignment="1">
      <alignment vertical="center"/>
    </xf>
    <xf numFmtId="165" fontId="28" fillId="25" borderId="21" xfId="87" applyFont="1" applyFill="1" applyBorder="1" applyAlignment="1">
      <alignment vertical="center"/>
    </xf>
    <xf numFmtId="165" fontId="67" fillId="0" borderId="16" xfId="87" applyFont="1" applyBorder="1" applyAlignment="1">
      <alignment vertical="center"/>
    </xf>
    <xf numFmtId="0" fontId="28" fillId="25" borderId="21" xfId="0" applyFont="1" applyFill="1" applyBorder="1"/>
    <xf numFmtId="173" fontId="31" fillId="23" borderId="35" xfId="6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/>
    </xf>
    <xf numFmtId="37" fontId="72" fillId="0" borderId="20" xfId="1" applyNumberFormat="1" applyFont="1" applyFill="1" applyBorder="1" applyAlignment="1">
      <alignment horizontal="center" vertical="center"/>
    </xf>
    <xf numFmtId="3" fontId="59" fillId="0" borderId="37" xfId="60" applyNumberFormat="1" applyFont="1" applyBorder="1" applyAlignment="1">
      <alignment horizontal="center" vertical="center"/>
    </xf>
    <xf numFmtId="3" fontId="39" fillId="0" borderId="36" xfId="60" applyNumberFormat="1" applyFont="1" applyBorder="1" applyAlignment="1">
      <alignment horizontal="center" vertical="center"/>
    </xf>
    <xf numFmtId="171" fontId="20" fillId="0" borderId="38" xfId="88" applyNumberFormat="1" applyFont="1" applyBorder="1" applyAlignment="1">
      <alignment horizontal="center" vertical="center"/>
    </xf>
    <xf numFmtId="173" fontId="31" fillId="23" borderId="30" xfId="60" applyNumberFormat="1" applyFont="1" applyFill="1" applyBorder="1" applyAlignment="1">
      <alignment horizontal="center" vertical="center"/>
    </xf>
    <xf numFmtId="173" fontId="31" fillId="23" borderId="40" xfId="60" applyNumberFormat="1" applyFont="1" applyFill="1" applyBorder="1" applyAlignment="1">
      <alignment horizontal="center" vertical="center"/>
    </xf>
    <xf numFmtId="166" fontId="33" fillId="25" borderId="39" xfId="2" applyNumberFormat="1" applyFont="1" applyFill="1" applyBorder="1" applyAlignment="1">
      <alignment horizontal="center" vertical="center"/>
    </xf>
    <xf numFmtId="166" fontId="33" fillId="25" borderId="41" xfId="2" applyNumberFormat="1" applyFont="1" applyFill="1" applyBorder="1" applyAlignment="1">
      <alignment horizontal="center" vertical="center"/>
    </xf>
    <xf numFmtId="166" fontId="33" fillId="25" borderId="13" xfId="2" applyNumberFormat="1" applyFont="1" applyFill="1" applyBorder="1" applyAlignment="1">
      <alignment horizontal="center" vertical="center"/>
    </xf>
    <xf numFmtId="166" fontId="33" fillId="25" borderId="42" xfId="2" applyNumberFormat="1" applyFont="1" applyFill="1" applyBorder="1" applyAlignment="1">
      <alignment horizontal="center" vertical="center"/>
    </xf>
    <xf numFmtId="165" fontId="38" fillId="0" borderId="0" xfId="87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172" fontId="27" fillId="0" borderId="36" xfId="0" applyNumberFormat="1" applyFont="1" applyBorder="1" applyAlignment="1">
      <alignment horizontal="center" vertical="center"/>
    </xf>
    <xf numFmtId="172" fontId="28" fillId="0" borderId="36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172" fontId="27" fillId="0" borderId="43" xfId="0" applyNumberFormat="1" applyFont="1" applyBorder="1" applyAlignment="1">
      <alignment horizontal="center" vertical="center"/>
    </xf>
    <xf numFmtId="172" fontId="27" fillId="0" borderId="44" xfId="0" applyNumberFormat="1" applyFont="1" applyBorder="1" applyAlignment="1">
      <alignment horizontal="center" vertical="center"/>
    </xf>
    <xf numFmtId="172" fontId="28" fillId="0" borderId="44" xfId="0" applyNumberFormat="1" applyFont="1" applyBorder="1" applyAlignment="1">
      <alignment horizontal="center" vertical="center"/>
    </xf>
    <xf numFmtId="3" fontId="27" fillId="0" borderId="44" xfId="0" applyNumberFormat="1" applyFont="1" applyBorder="1" applyAlignment="1">
      <alignment horizontal="center" vertical="center"/>
    </xf>
    <xf numFmtId="0" fontId="53" fillId="26" borderId="45" xfId="0" applyFont="1" applyFill="1" applyBorder="1" applyAlignment="1">
      <alignment horizontal="center" vertical="center"/>
    </xf>
    <xf numFmtId="172" fontId="27" fillId="0" borderId="37" xfId="0" applyNumberFormat="1" applyFont="1" applyBorder="1" applyAlignment="1">
      <alignment horizontal="center" vertical="center"/>
    </xf>
    <xf numFmtId="172" fontId="28" fillId="0" borderId="46" xfId="0" applyNumberFormat="1" applyFont="1" applyBorder="1" applyAlignment="1">
      <alignment horizontal="center" vertical="center"/>
    </xf>
    <xf numFmtId="172" fontId="27" fillId="0" borderId="36" xfId="0" applyNumberFormat="1" applyFont="1" applyBorder="1" applyAlignment="1">
      <alignment horizontal="center"/>
    </xf>
    <xf numFmtId="172" fontId="28" fillId="0" borderId="36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3" fontId="27" fillId="0" borderId="36" xfId="0" applyNumberFormat="1" applyFont="1" applyBorder="1" applyAlignment="1">
      <alignment horizontal="center"/>
    </xf>
    <xf numFmtId="172" fontId="27" fillId="0" borderId="47" xfId="0" applyNumberFormat="1" applyFont="1" applyBorder="1" applyAlignment="1">
      <alignment horizontal="center"/>
    </xf>
    <xf numFmtId="172" fontId="28" fillId="0" borderId="47" xfId="0" applyNumberFormat="1" applyFont="1" applyBorder="1" applyAlignment="1">
      <alignment horizontal="center"/>
    </xf>
    <xf numFmtId="172" fontId="27" fillId="0" borderId="43" xfId="0" applyNumberFormat="1" applyFont="1" applyBorder="1" applyAlignment="1">
      <alignment horizontal="center"/>
    </xf>
    <xf numFmtId="172" fontId="28" fillId="0" borderId="43" xfId="0" applyNumberFormat="1" applyFont="1" applyBorder="1" applyAlignment="1">
      <alignment horizontal="center"/>
    </xf>
    <xf numFmtId="3" fontId="27" fillId="0" borderId="43" xfId="0" applyNumberFormat="1" applyFont="1" applyBorder="1" applyAlignment="1">
      <alignment horizontal="center"/>
    </xf>
    <xf numFmtId="37" fontId="34" fillId="0" borderId="48" xfId="1" applyNumberFormat="1" applyFont="1" applyFill="1" applyBorder="1" applyAlignment="1">
      <alignment horizontal="center" vertical="center"/>
    </xf>
    <xf numFmtId="37" fontId="72" fillId="0" borderId="48" xfId="1" applyNumberFormat="1" applyFont="1" applyFill="1" applyBorder="1" applyAlignment="1">
      <alignment horizontal="center" vertical="center"/>
    </xf>
    <xf numFmtId="37" fontId="27" fillId="0" borderId="48" xfId="1" applyNumberFormat="1" applyFont="1" applyBorder="1" applyAlignment="1">
      <alignment horizontal="center" vertical="center"/>
    </xf>
    <xf numFmtId="37" fontId="27" fillId="0" borderId="9" xfId="1" applyNumberFormat="1" applyFont="1" applyFill="1" applyBorder="1" applyAlignment="1">
      <alignment horizontal="center" vertical="center"/>
    </xf>
    <xf numFmtId="37" fontId="27" fillId="0" borderId="9" xfId="1" applyNumberFormat="1" applyFont="1" applyBorder="1" applyAlignment="1">
      <alignment horizontal="center" vertical="center"/>
    </xf>
    <xf numFmtId="3" fontId="59" fillId="0" borderId="48" xfId="60" applyNumberFormat="1" applyFont="1" applyBorder="1" applyAlignment="1">
      <alignment horizontal="center" vertical="center"/>
    </xf>
    <xf numFmtId="3" fontId="39" fillId="0" borderId="48" xfId="60" applyNumberFormat="1" applyFont="1" applyBorder="1" applyAlignment="1">
      <alignment horizontal="center" vertical="center"/>
    </xf>
    <xf numFmtId="170" fontId="58" fillId="0" borderId="48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39" fillId="0" borderId="9" xfId="60" applyNumberFormat="1" applyFont="1" applyBorder="1" applyAlignment="1">
      <alignment horizontal="center" vertical="center"/>
    </xf>
    <xf numFmtId="171" fontId="20" fillId="0" borderId="9" xfId="88" applyNumberFormat="1" applyFont="1" applyFill="1" applyBorder="1" applyAlignment="1">
      <alignment horizontal="center" vertical="center"/>
    </xf>
    <xf numFmtId="171" fontId="21" fillId="0" borderId="9" xfId="89" applyNumberFormat="1" applyFont="1" applyBorder="1" applyAlignment="1">
      <alignment horizontal="center" vertical="center"/>
    </xf>
    <xf numFmtId="170" fontId="58" fillId="0" borderId="48" xfId="2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3" fontId="39" fillId="0" borderId="25" xfId="60" applyNumberFormat="1" applyFont="1" applyBorder="1" applyAlignment="1">
      <alignment horizontal="center" vertical="center"/>
    </xf>
    <xf numFmtId="171" fontId="20" fillId="0" borderId="49" xfId="88" applyNumberFormat="1" applyFont="1" applyFill="1" applyBorder="1" applyAlignment="1">
      <alignment horizontal="center" vertical="center"/>
    </xf>
    <xf numFmtId="171" fontId="20" fillId="0" borderId="50" xfId="88" applyNumberFormat="1" applyFont="1" applyFill="1" applyBorder="1" applyAlignment="1">
      <alignment horizontal="center" vertical="center"/>
    </xf>
    <xf numFmtId="0" fontId="53" fillId="26" borderId="0" xfId="0" applyFont="1" applyFill="1" applyAlignment="1">
      <alignment horizontal="center"/>
    </xf>
    <xf numFmtId="0" fontId="53" fillId="26" borderId="12" xfId="0" applyFont="1" applyFill="1" applyBorder="1" applyAlignment="1">
      <alignment horizontal="center"/>
    </xf>
    <xf numFmtId="3" fontId="27" fillId="0" borderId="47" xfId="0" applyNumberFormat="1" applyFont="1" applyBorder="1" applyAlignment="1">
      <alignment horizontal="center"/>
    </xf>
    <xf numFmtId="3" fontId="59" fillId="0" borderId="36" xfId="60" applyNumberFormat="1" applyFont="1" applyBorder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37" fontId="27" fillId="0" borderId="0" xfId="1" applyNumberFormat="1" applyFont="1" applyAlignment="1">
      <alignment horizontal="center" vertical="center"/>
    </xf>
    <xf numFmtId="37" fontId="27" fillId="0" borderId="26" xfId="1" applyNumberFormat="1" applyFont="1" applyBorder="1" applyAlignment="1">
      <alignment horizontal="center" vertical="center"/>
    </xf>
    <xf numFmtId="177" fontId="31" fillId="23" borderId="35" xfId="60" applyNumberFormat="1" applyFont="1" applyFill="1" applyBorder="1" applyAlignment="1">
      <alignment horizontal="center" vertical="center"/>
    </xf>
    <xf numFmtId="177" fontId="31" fillId="23" borderId="30" xfId="60" applyNumberFormat="1" applyFont="1" applyFill="1" applyBorder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8" fillId="0" borderId="51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37" fontId="27" fillId="0" borderId="51" xfId="0" applyNumberFormat="1" applyFont="1" applyBorder="1" applyAlignment="1">
      <alignment horizontal="center" vertical="center"/>
    </xf>
    <xf numFmtId="37" fontId="28" fillId="0" borderId="20" xfId="0" applyNumberFormat="1" applyFont="1" applyBorder="1" applyAlignment="1">
      <alignment horizontal="center" vertical="center"/>
    </xf>
    <xf numFmtId="37" fontId="27" fillId="0" borderId="18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/>
    </xf>
    <xf numFmtId="0" fontId="73" fillId="0" borderId="0" xfId="7" applyFont="1"/>
    <xf numFmtId="178" fontId="28" fillId="0" borderId="22" xfId="0" applyNumberFormat="1" applyFont="1" applyBorder="1" applyAlignment="1">
      <alignment horizontal="center" vertical="center"/>
    </xf>
    <xf numFmtId="37" fontId="28" fillId="0" borderId="22" xfId="0" applyNumberFormat="1" applyFont="1" applyBorder="1" applyAlignment="1">
      <alignment horizontal="center" vertical="center"/>
    </xf>
    <xf numFmtId="165" fontId="64" fillId="25" borderId="16" xfId="60" applyFont="1" applyFill="1" applyBorder="1" applyAlignment="1">
      <alignment horizontal="right" vertical="center"/>
    </xf>
    <xf numFmtId="170" fontId="74" fillId="0" borderId="22" xfId="2" applyNumberFormat="1" applyFont="1" applyBorder="1" applyAlignment="1">
      <alignment horizontal="center" vertical="center"/>
    </xf>
    <xf numFmtId="0" fontId="21" fillId="23" borderId="0" xfId="7" applyFont="1" applyFill="1"/>
    <xf numFmtId="0" fontId="0" fillId="23" borderId="0" xfId="0" applyFill="1"/>
    <xf numFmtId="0" fontId="64" fillId="25" borderId="16" xfId="0" applyFont="1" applyFill="1" applyBorder="1" applyAlignment="1">
      <alignment horizontal="center"/>
    </xf>
    <xf numFmtId="39" fontId="27" fillId="0" borderId="22" xfId="0" applyNumberFormat="1" applyFont="1" applyBorder="1" applyAlignment="1">
      <alignment horizontal="center" vertical="center"/>
    </xf>
    <xf numFmtId="170" fontId="27" fillId="0" borderId="22" xfId="2" applyNumberFormat="1" applyFont="1" applyBorder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64" fillId="25" borderId="16" xfId="0" applyFont="1" applyFill="1" applyBorder="1" applyAlignment="1">
      <alignment horizontal="right"/>
    </xf>
    <xf numFmtId="172" fontId="27" fillId="0" borderId="17" xfId="0" applyNumberFormat="1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172" fontId="27" fillId="0" borderId="18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172" fontId="27" fillId="0" borderId="18" xfId="0" applyNumberFormat="1" applyFont="1" applyBorder="1" applyAlignment="1">
      <alignment horizontal="center"/>
    </xf>
    <xf numFmtId="172" fontId="27" fillId="0" borderId="52" xfId="0" applyNumberFormat="1" applyFont="1" applyBorder="1" applyAlignment="1">
      <alignment horizontal="center"/>
    </xf>
    <xf numFmtId="0" fontId="43" fillId="0" borderId="9" xfId="0" applyFont="1" applyBorder="1"/>
    <xf numFmtId="172" fontId="27" fillId="0" borderId="48" xfId="0" applyNumberFormat="1" applyFont="1" applyBorder="1" applyAlignment="1">
      <alignment horizontal="center"/>
    </xf>
    <xf numFmtId="0" fontId="27" fillId="0" borderId="9" xfId="0" applyFont="1" applyBorder="1"/>
    <xf numFmtId="166" fontId="58" fillId="25" borderId="11" xfId="1" applyNumberFormat="1" applyFont="1" applyFill="1" applyBorder="1" applyAlignment="1">
      <alignment horizontal="center" vertical="center"/>
    </xf>
    <xf numFmtId="165" fontId="27" fillId="0" borderId="6" xfId="87" applyFont="1" applyBorder="1"/>
    <xf numFmtId="0" fontId="0" fillId="28" borderId="0" xfId="0" applyFill="1"/>
    <xf numFmtId="179" fontId="0" fillId="0" borderId="0" xfId="0" applyNumberFormat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 vertical="center"/>
    </xf>
    <xf numFmtId="170" fontId="27" fillId="0" borderId="36" xfId="2" applyNumberFormat="1" applyFont="1" applyFill="1" applyBorder="1" applyAlignment="1">
      <alignment horizontal="center" vertical="center"/>
    </xf>
    <xf numFmtId="170" fontId="27" fillId="0" borderId="19" xfId="2" applyNumberFormat="1" applyFont="1" applyFill="1" applyBorder="1" applyAlignment="1">
      <alignment horizontal="center" vertical="center"/>
    </xf>
    <xf numFmtId="0" fontId="27" fillId="23" borderId="0" xfId="0" applyFont="1" applyFill="1"/>
    <xf numFmtId="0" fontId="63" fillId="23" borderId="0" xfId="0" applyFont="1" applyFill="1" applyAlignment="1">
      <alignment horizontal="left" vertical="center"/>
    </xf>
    <xf numFmtId="170" fontId="27" fillId="23" borderId="0" xfId="2" applyNumberFormat="1" applyFont="1" applyFill="1" applyBorder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66" fontId="27" fillId="23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170" fontId="27" fillId="0" borderId="20" xfId="2" applyNumberFormat="1" applyFont="1" applyFill="1" applyBorder="1" applyAlignment="1">
      <alignment horizontal="center"/>
    </xf>
    <xf numFmtId="170" fontId="27" fillId="0" borderId="36" xfId="2" applyNumberFormat="1" applyFont="1" applyFill="1" applyBorder="1" applyAlignment="1">
      <alignment horizontal="center"/>
    </xf>
    <xf numFmtId="0" fontId="64" fillId="25" borderId="53" xfId="0" applyFont="1" applyFill="1" applyBorder="1"/>
    <xf numFmtId="49" fontId="27" fillId="25" borderId="14" xfId="0" applyNumberFormat="1" applyFont="1" applyFill="1" applyBorder="1" applyAlignment="1">
      <alignment horizontal="center"/>
    </xf>
    <xf numFmtId="170" fontId="0" fillId="0" borderId="0" xfId="2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" fontId="21" fillId="0" borderId="0" xfId="89" applyNumberFormat="1" applyFont="1" applyAlignment="1">
      <alignment horizontal="center" vertical="center"/>
    </xf>
    <xf numFmtId="3" fontId="21" fillId="0" borderId="9" xfId="89" applyNumberFormat="1" applyFont="1" applyBorder="1" applyAlignment="1">
      <alignment horizontal="center" vertical="center"/>
    </xf>
    <xf numFmtId="3" fontId="59" fillId="0" borderId="17" xfId="60" applyNumberFormat="1" applyFont="1" applyBorder="1" applyAlignment="1">
      <alignment horizontal="center" vertical="center"/>
    </xf>
    <xf numFmtId="0" fontId="72" fillId="25" borderId="16" xfId="89" applyFont="1" applyFill="1" applyBorder="1" applyAlignment="1">
      <alignment vertical="center"/>
    </xf>
    <xf numFmtId="170" fontId="27" fillId="0" borderId="54" xfId="2" applyNumberFormat="1" applyFont="1" applyFill="1" applyBorder="1" applyAlignment="1">
      <alignment horizontal="center" vertical="center"/>
    </xf>
    <xf numFmtId="170" fontId="27" fillId="0" borderId="54" xfId="2" applyNumberFormat="1" applyFont="1" applyFill="1" applyBorder="1" applyAlignment="1">
      <alignment horizontal="center"/>
    </xf>
    <xf numFmtId="165" fontId="29" fillId="26" borderId="0" xfId="60" applyFont="1" applyFill="1" applyAlignment="1">
      <alignment horizontal="right"/>
    </xf>
    <xf numFmtId="0" fontId="63" fillId="25" borderId="16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177" fontId="31" fillId="23" borderId="40" xfId="60" applyNumberFormat="1" applyFont="1" applyFill="1" applyBorder="1" applyAlignment="1">
      <alignment horizontal="center" vertical="center"/>
    </xf>
    <xf numFmtId="177" fontId="31" fillId="23" borderId="17" xfId="60" applyNumberFormat="1" applyFont="1" applyFill="1" applyBorder="1" applyAlignment="1">
      <alignment horizontal="center" vertical="center"/>
    </xf>
    <xf numFmtId="166" fontId="27" fillId="25" borderId="14" xfId="0" quotePrefix="1" applyNumberFormat="1" applyFont="1" applyFill="1" applyBorder="1" applyAlignment="1">
      <alignment horizontal="center"/>
    </xf>
    <xf numFmtId="166" fontId="27" fillId="25" borderId="14" xfId="0" quotePrefix="1" applyNumberFormat="1" applyFont="1" applyFill="1" applyBorder="1" applyAlignment="1">
      <alignment horizontal="center" vertical="center"/>
    </xf>
    <xf numFmtId="3" fontId="28" fillId="0" borderId="22" xfId="0" applyNumberFormat="1" applyFont="1" applyBorder="1" applyAlignment="1">
      <alignment horizontal="center" vertical="center"/>
    </xf>
    <xf numFmtId="3" fontId="27" fillId="0" borderId="22" xfId="0" applyNumberFormat="1" applyFont="1" applyBorder="1" applyAlignment="1">
      <alignment horizontal="center" vertical="center"/>
    </xf>
    <xf numFmtId="165" fontId="27" fillId="23" borderId="0" xfId="60" applyFont="1" applyFill="1"/>
    <xf numFmtId="0" fontId="28" fillId="0" borderId="0" xfId="0" applyFont="1" applyAlignment="1">
      <alignment horizontal="center" vertical="center"/>
    </xf>
    <xf numFmtId="165" fontId="71" fillId="25" borderId="31" xfId="60" applyFont="1" applyFill="1" applyBorder="1" applyAlignment="1">
      <alignment horizontal="center" vertical="center"/>
    </xf>
    <xf numFmtId="165" fontId="71" fillId="25" borderId="32" xfId="60" applyFont="1" applyFill="1" applyBorder="1" applyAlignment="1">
      <alignment horizontal="center" vertical="center"/>
    </xf>
    <xf numFmtId="165" fontId="71" fillId="25" borderId="33" xfId="60" applyFont="1" applyFill="1" applyBorder="1" applyAlignment="1">
      <alignment horizontal="center" vertical="center"/>
    </xf>
    <xf numFmtId="165" fontId="29" fillId="26" borderId="0" xfId="60" applyFont="1" applyFill="1" applyAlignment="1">
      <alignment horizontal="right"/>
    </xf>
    <xf numFmtId="165" fontId="26" fillId="24" borderId="0" xfId="6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0" fillId="0" borderId="0" xfId="60" applyFont="1" applyAlignment="1">
      <alignment horizontal="center"/>
    </xf>
    <xf numFmtId="165" fontId="1" fillId="0" borderId="0" xfId="60" applyAlignment="1">
      <alignment horizontal="center"/>
    </xf>
    <xf numFmtId="165" fontId="0" fillId="0" borderId="0" xfId="60" applyFont="1" applyAlignment="1">
      <alignment horizontal="center" vertical="center"/>
    </xf>
    <xf numFmtId="165" fontId="1" fillId="0" borderId="0" xfId="60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165" fontId="23" fillId="0" borderId="0" xfId="60" applyFont="1" applyAlignment="1">
      <alignment horizontal="center" vertical="center"/>
    </xf>
    <xf numFmtId="0" fontId="63" fillId="25" borderId="21" xfId="0" applyFont="1" applyFill="1" applyBorder="1" applyAlignment="1">
      <alignment horizontal="left" vertical="center"/>
    </xf>
    <xf numFmtId="0" fontId="63" fillId="2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3" fillId="25" borderId="0" xfId="0" applyFont="1" applyFill="1" applyAlignment="1">
      <alignment horizontal="left" vertical="center"/>
    </xf>
    <xf numFmtId="0" fontId="61" fillId="24" borderId="0" xfId="0" applyFont="1" applyFill="1" applyAlignment="1">
      <alignment horizontal="center" vertical="center"/>
    </xf>
    <xf numFmtId="0" fontId="63" fillId="25" borderId="53" xfId="0" applyFont="1" applyFill="1" applyBorder="1" applyAlignment="1">
      <alignment horizontal="left" vertical="center"/>
    </xf>
    <xf numFmtId="171" fontId="61" fillId="26" borderId="7" xfId="4" applyNumberFormat="1" applyFont="1" applyFill="1" applyBorder="1" applyAlignment="1">
      <alignment horizontal="center" vertical="center"/>
    </xf>
    <xf numFmtId="171" fontId="61" fillId="26" borderId="8" xfId="4" applyNumberFormat="1" applyFont="1" applyFill="1" applyBorder="1" applyAlignment="1">
      <alignment horizontal="center" vertical="center"/>
    </xf>
    <xf numFmtId="0" fontId="54" fillId="24" borderId="0" xfId="0" applyFont="1" applyFill="1" applyAlignment="1">
      <alignment horizontal="center" vertical="top" wrapText="1"/>
    </xf>
    <xf numFmtId="0" fontId="55" fillId="24" borderId="0" xfId="0" applyFont="1" applyFill="1" applyAlignment="1">
      <alignment horizontal="center" vertical="top" wrapText="1"/>
    </xf>
    <xf numFmtId="0" fontId="38" fillId="24" borderId="0" xfId="0" applyFont="1" applyFill="1" applyAlignment="1">
      <alignment horizontal="center" vertical="top" wrapText="1"/>
    </xf>
    <xf numFmtId="165" fontId="53" fillId="26" borderId="7" xfId="87" applyFont="1" applyFill="1" applyBorder="1" applyAlignment="1">
      <alignment horizontal="center" vertical="center"/>
    </xf>
    <xf numFmtId="165" fontId="53" fillId="26" borderId="8" xfId="87" applyFont="1" applyFill="1" applyBorder="1" applyAlignment="1">
      <alignment horizontal="center" vertical="center"/>
    </xf>
    <xf numFmtId="165" fontId="55" fillId="24" borderId="0" xfId="87" applyFont="1" applyFill="1" applyAlignment="1">
      <alignment horizontal="center" vertical="top"/>
    </xf>
    <xf numFmtId="165" fontId="54" fillId="24" borderId="0" xfId="87" applyFont="1" applyFill="1" applyAlignment="1">
      <alignment horizontal="center" vertical="top"/>
    </xf>
    <xf numFmtId="165" fontId="38" fillId="24" borderId="0" xfId="87" applyFont="1" applyFill="1" applyAlignment="1">
      <alignment horizontal="center" vertical="top"/>
    </xf>
    <xf numFmtId="0" fontId="40" fillId="26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/>
    </xf>
    <xf numFmtId="0" fontId="50" fillId="2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27" borderId="0" xfId="0" applyFont="1" applyFill="1" applyAlignment="1">
      <alignment horizontal="center"/>
    </xf>
    <xf numFmtId="49" fontId="40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3" builtinId="8" hidden="1"/>
    <cellStyle name="Hipervínculo" xfId="91" builtinId="8" hidden="1"/>
    <cellStyle name="Hipervínculo" xfId="97" builtinId="8" hidden="1"/>
    <cellStyle name="Hipervínculo" xfId="95" builtinId="8" hidden="1"/>
    <cellStyle name="Hipervínculo visitado" xfId="94" builtinId="9" hidden="1"/>
    <cellStyle name="Hipervínculo visitado" xfId="92" builtinId="9" hidden="1"/>
    <cellStyle name="Hipervínculo visitado" xfId="98" builtinId="9" hidden="1"/>
    <cellStyle name="Hipervínculo visitado" xfId="96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-my.sharepoint.com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bago04\AppData\Local\Microsoft\Windows\INetCache\Content.Outlook\JPHKYIA6\Comparativos%20202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Acumulado"/>
      <sheetName val="Comparativo Trimestral"/>
      <sheetName val="Comparativos formatos AC 2017"/>
      <sheetName val="Comparativo Acumulado 2017"/>
    </sheetNames>
    <sheetDataSet>
      <sheetData sheetId="0">
        <row r="4">
          <cell r="AC4">
            <v>74846427.406226084</v>
          </cell>
        </row>
        <row r="8">
          <cell r="AC8">
            <v>18854780.385273054</v>
          </cell>
          <cell r="AD8">
            <v>9475949.7303760741</v>
          </cell>
          <cell r="AE8">
            <v>3233828.8076812439</v>
          </cell>
          <cell r="AF8">
            <v>1390522.2900584755</v>
          </cell>
          <cell r="AG8">
            <v>2051999.134552503</v>
          </cell>
          <cell r="AH8">
            <v>398453.51160672464</v>
          </cell>
          <cell r="AI8">
            <v>0</v>
          </cell>
          <cell r="AJ8">
            <v>35405533.85954807</v>
          </cell>
        </row>
      </sheetData>
      <sheetData sheetId="1">
        <row r="4">
          <cell r="AC4">
            <v>19245395.801551893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3"/>
  <sheetViews>
    <sheetView showGridLines="0" tabSelected="1" topLeftCell="A2" zoomScale="112" zoomScaleNormal="112" zoomScalePageLayoutView="112" workbookViewId="0">
      <selection activeCell="F7" sqref="F7"/>
    </sheetView>
  </sheetViews>
  <sheetFormatPr baseColWidth="10" defaultColWidth="11.42578125" defaultRowHeight="15" outlineLevelCol="1" x14ac:dyDescent="0.25"/>
  <cols>
    <col min="1" max="1" width="2.28515625" style="10" customWidth="1"/>
    <col min="2" max="2" width="4.28515625" style="10" customWidth="1"/>
    <col min="3" max="3" width="7.28515625" style="10" customWidth="1"/>
    <col min="4" max="4" width="12" style="10" customWidth="1"/>
    <col min="5" max="5" width="11.7109375" style="10" customWidth="1"/>
    <col min="6" max="6" width="12.42578125" style="10" bestFit="1" customWidth="1"/>
    <col min="7" max="7" width="14.140625" style="10" bestFit="1" customWidth="1"/>
    <col min="8" max="8" width="12.5703125" style="10" customWidth="1"/>
    <col min="9" max="9" width="14.140625" style="10" customWidth="1" outlineLevel="1"/>
    <col min="10" max="10" width="13" style="10" customWidth="1" outlineLevel="1"/>
    <col min="11" max="11" width="12" style="10" customWidth="1" outlineLevel="1"/>
    <col min="12" max="12" width="2.42578125" style="10" customWidth="1"/>
    <col min="13" max="13" width="6" style="10" customWidth="1"/>
    <col min="14" max="15" width="11.42578125" style="10"/>
    <col min="16" max="16" width="11.42578125" style="10" customWidth="1"/>
    <col min="17" max="17" width="11.42578125" style="10" hidden="1" customWidth="1"/>
    <col min="18" max="18" width="11.42578125" style="10" customWidth="1"/>
    <col min="19" max="16384" width="11.42578125" style="10"/>
  </cols>
  <sheetData>
    <row r="1" spans="2:17" hidden="1" x14ac:dyDescent="0.25">
      <c r="B1" s="230" t="s">
        <v>0</v>
      </c>
      <c r="C1" s="229" t="s">
        <v>1</v>
      </c>
      <c r="D1" s="230" t="s">
        <v>2</v>
      </c>
      <c r="E1" s="232">
        <v>21</v>
      </c>
    </row>
    <row r="2" spans="2:17" ht="6" customHeight="1" x14ac:dyDescent="0.25"/>
    <row r="3" spans="2:17" ht="24.95" customHeight="1" x14ac:dyDescent="0.25">
      <c r="C3" s="392" t="s">
        <v>3</v>
      </c>
      <c r="D3" s="392"/>
      <c r="E3" s="392"/>
      <c r="F3" s="392"/>
      <c r="G3" s="392"/>
      <c r="H3" s="392"/>
      <c r="I3" s="392"/>
      <c r="J3" s="392"/>
      <c r="K3" s="392"/>
      <c r="L3" s="41"/>
      <c r="M3" s="41"/>
    </row>
    <row r="4" spans="2:17" ht="5.25" customHeight="1" x14ac:dyDescent="0.25">
      <c r="C4" s="43"/>
      <c r="D4" s="43"/>
      <c r="E4" s="43"/>
      <c r="F4" s="44"/>
      <c r="G4" s="44"/>
      <c r="H4" s="44"/>
      <c r="I4" s="44"/>
      <c r="J4" s="44"/>
      <c r="K4" s="45"/>
      <c r="L4" s="11"/>
      <c r="M4" s="11"/>
    </row>
    <row r="5" spans="2:17" ht="17.100000000000001" customHeight="1" x14ac:dyDescent="0.25">
      <c r="C5" s="391"/>
      <c r="D5" s="391"/>
      <c r="E5" s="377"/>
      <c r="F5" s="225" t="s">
        <v>4</v>
      </c>
      <c r="G5" s="225" t="s">
        <v>5</v>
      </c>
      <c r="H5" s="253" t="s">
        <v>6</v>
      </c>
      <c r="I5" s="194" t="s">
        <v>7</v>
      </c>
      <c r="J5" s="194" t="s">
        <v>8</v>
      </c>
      <c r="K5" s="253" t="s">
        <v>6</v>
      </c>
      <c r="L5" s="12"/>
      <c r="M5" s="12"/>
    </row>
    <row r="6" spans="2:17" ht="21.95" customHeight="1" x14ac:dyDescent="0.3">
      <c r="C6" s="388" t="s">
        <v>9</v>
      </c>
      <c r="D6" s="389"/>
      <c r="E6" s="390"/>
      <c r="F6" s="321">
        <v>593.60738606410996</v>
      </c>
      <c r="G6" s="322">
        <v>561.12213614623056</v>
      </c>
      <c r="H6" s="274">
        <v>5.7893367281831143</v>
      </c>
      <c r="I6" s="381">
        <v>2279.6999999999998</v>
      </c>
      <c r="J6" s="380">
        <v>2154.8000000000002</v>
      </c>
      <c r="K6" s="272">
        <v>5.7963616112864047</v>
      </c>
      <c r="L6" s="13"/>
      <c r="M6" s="13"/>
      <c r="Q6" s="231"/>
    </row>
    <row r="7" spans="2:17" ht="21.95" customHeight="1" x14ac:dyDescent="0.3">
      <c r="C7" s="388" t="s">
        <v>10</v>
      </c>
      <c r="D7" s="389"/>
      <c r="E7" s="390"/>
      <c r="F7" s="262">
        <v>49137.880544301835</v>
      </c>
      <c r="G7" s="270">
        <v>42664.946218011894</v>
      </c>
      <c r="H7" s="274">
        <v>15.171551589949651</v>
      </c>
      <c r="I7" s="243">
        <v>183366.37657369534</v>
      </c>
      <c r="J7" s="271">
        <v>169313.77940007759</v>
      </c>
      <c r="K7" s="272">
        <v>8.2997362786476856</v>
      </c>
      <c r="L7" s="13"/>
      <c r="M7" s="13"/>
      <c r="Q7" s="231"/>
    </row>
    <row r="8" spans="2:17" ht="21.95" customHeight="1" x14ac:dyDescent="0.3">
      <c r="C8" s="388" t="s">
        <v>11</v>
      </c>
      <c r="D8" s="389"/>
      <c r="E8" s="390"/>
      <c r="F8" s="262">
        <v>9126.8019227894802</v>
      </c>
      <c r="G8" s="270">
        <v>8633.1310942242817</v>
      </c>
      <c r="H8" s="274">
        <v>5.7183288794893095</v>
      </c>
      <c r="I8" s="243">
        <v>35405.533859548072</v>
      </c>
      <c r="J8" s="271">
        <v>32147.386831088257</v>
      </c>
      <c r="K8" s="272">
        <v>10.135029156736962</v>
      </c>
      <c r="L8" s="13"/>
      <c r="M8" s="13"/>
      <c r="Q8" s="231" t="s">
        <v>1</v>
      </c>
    </row>
    <row r="9" spans="2:17" ht="21" customHeight="1" x14ac:dyDescent="0.3">
      <c r="C9" s="388" t="s">
        <v>12</v>
      </c>
      <c r="D9" s="389"/>
      <c r="E9" s="390"/>
      <c r="F9" s="262">
        <v>3186.676713150674</v>
      </c>
      <c r="G9" s="270">
        <v>2519.2802811862302</v>
      </c>
      <c r="H9" s="275">
        <v>26.491551454139639</v>
      </c>
      <c r="I9" s="243">
        <v>12282.047870681881</v>
      </c>
      <c r="J9" s="271">
        <v>10276.088738222426</v>
      </c>
      <c r="K9" s="273">
        <v>19.520648211203053</v>
      </c>
      <c r="L9" s="13"/>
      <c r="M9" s="13"/>
      <c r="Q9" s="231" t="s">
        <v>13</v>
      </c>
    </row>
    <row r="10" spans="2:17" ht="6" customHeight="1" x14ac:dyDescent="0.25">
      <c r="C10" s="43"/>
      <c r="D10" s="43"/>
      <c r="E10" s="43"/>
      <c r="F10" s="242"/>
      <c r="G10" s="242"/>
      <c r="H10" s="46"/>
      <c r="I10" s="46"/>
      <c r="J10" s="46"/>
      <c r="K10" s="46"/>
    </row>
    <row r="11" spans="2:17" ht="12" customHeight="1" x14ac:dyDescent="0.25">
      <c r="B11" s="14"/>
      <c r="C11" s="47" t="s">
        <v>14</v>
      </c>
      <c r="D11" s="50"/>
      <c r="E11" s="43"/>
      <c r="F11" s="48"/>
      <c r="G11" s="49"/>
      <c r="H11" s="43"/>
      <c r="I11" s="43"/>
      <c r="J11" s="43"/>
      <c r="K11" s="43"/>
    </row>
    <row r="12" spans="2:17" ht="12" customHeight="1" x14ac:dyDescent="0.25">
      <c r="B12" s="14"/>
      <c r="C12" s="47" t="s">
        <v>15</v>
      </c>
      <c r="D12" s="43"/>
      <c r="E12" s="43"/>
      <c r="F12" s="48"/>
      <c r="G12" s="49"/>
      <c r="H12" s="43"/>
      <c r="I12" s="43"/>
      <c r="J12" s="43"/>
      <c r="K12" s="43"/>
    </row>
    <row r="13" spans="2:17" ht="13.5" customHeight="1" x14ac:dyDescent="0.25">
      <c r="C13" s="254" t="s">
        <v>16</v>
      </c>
      <c r="D13" s="43"/>
      <c r="E13" s="43"/>
      <c r="F13" s="48"/>
      <c r="G13" s="49"/>
      <c r="H13" s="43"/>
      <c r="I13" s="43"/>
      <c r="J13" s="43"/>
      <c r="K13" s="43"/>
      <c r="Q13" s="35" t="s">
        <v>17</v>
      </c>
    </row>
    <row r="14" spans="2:17" ht="13.5" customHeight="1" x14ac:dyDescent="0.25">
      <c r="D14" s="42"/>
      <c r="E14" s="42"/>
      <c r="F14" s="42"/>
      <c r="Q14" s="35" t="s">
        <v>18</v>
      </c>
    </row>
    <row r="15" spans="2:17" x14ac:dyDescent="0.25">
      <c r="C15" s="32"/>
      <c r="E15" s="35"/>
      <c r="F15" s="218"/>
      <c r="G15" s="218"/>
      <c r="Q15" s="35" t="s">
        <v>19</v>
      </c>
    </row>
    <row r="16" spans="2:17" x14ac:dyDescent="0.25">
      <c r="C16" s="228"/>
      <c r="D16" s="224"/>
      <c r="E16" s="226"/>
      <c r="F16" s="34"/>
      <c r="G16" s="241"/>
      <c r="H16" s="34"/>
      <c r="I16" s="34"/>
      <c r="J16" s="34"/>
      <c r="K16" s="34"/>
      <c r="Q16" s="35" t="s">
        <v>20</v>
      </c>
    </row>
    <row r="17" spans="3:17" x14ac:dyDescent="0.25">
      <c r="C17" s="393"/>
      <c r="D17" s="393"/>
      <c r="E17" s="393"/>
      <c r="F17" s="34"/>
      <c r="G17" s="34"/>
      <c r="H17" s="34"/>
      <c r="I17" s="240"/>
      <c r="J17" s="34"/>
      <c r="K17" s="34"/>
    </row>
    <row r="18" spans="3:17" x14ac:dyDescent="0.25">
      <c r="C18" s="394"/>
      <c r="D18" s="395"/>
      <c r="E18" s="395"/>
      <c r="F18" s="240"/>
      <c r="G18" s="240"/>
      <c r="I18" s="240"/>
      <c r="J18" s="240"/>
      <c r="Q18" s="233" t="s">
        <v>21</v>
      </c>
    </row>
    <row r="19" spans="3:17" x14ac:dyDescent="0.25">
      <c r="C19" s="394"/>
      <c r="D19" s="395"/>
      <c r="E19" s="395"/>
      <c r="F19" s="240"/>
      <c r="G19" s="240"/>
      <c r="I19" s="240"/>
      <c r="J19" s="240"/>
    </row>
    <row r="20" spans="3:17" x14ac:dyDescent="0.25">
      <c r="C20" s="394"/>
      <c r="D20" s="395"/>
      <c r="E20" s="395"/>
      <c r="F20" s="240"/>
      <c r="G20" s="240"/>
      <c r="H20" s="37"/>
      <c r="I20" s="240"/>
      <c r="J20" s="240"/>
      <c r="Q20" t="s">
        <v>22</v>
      </c>
    </row>
    <row r="21" spans="3:17" x14ac:dyDescent="0.25">
      <c r="C21" s="394"/>
      <c r="D21" s="395"/>
      <c r="E21" s="395"/>
      <c r="F21" s="240"/>
      <c r="G21" s="240"/>
      <c r="H21" s="37"/>
      <c r="I21" s="240"/>
      <c r="J21" s="240"/>
    </row>
    <row r="22" spans="3:17" x14ac:dyDescent="0.25">
      <c r="F22" s="36"/>
      <c r="G22" s="37"/>
      <c r="H22" s="37"/>
      <c r="I22" s="37"/>
      <c r="J22" s="37"/>
    </row>
    <row r="23" spans="3:17" x14ac:dyDescent="0.25">
      <c r="C23" s="394"/>
      <c r="D23" s="395"/>
      <c r="E23" s="395"/>
      <c r="F23" s="239"/>
      <c r="G23" s="239"/>
      <c r="H23" s="238"/>
      <c r="I23" s="239"/>
      <c r="J23" s="239"/>
      <c r="K23" s="237"/>
    </row>
    <row r="24" spans="3:17" x14ac:dyDescent="0.25">
      <c r="C24" s="396"/>
      <c r="D24" s="396"/>
      <c r="E24" s="396"/>
      <c r="F24" s="239"/>
      <c r="G24" s="239"/>
      <c r="H24" s="238"/>
      <c r="I24" s="239"/>
      <c r="J24" s="239"/>
      <c r="K24" s="237"/>
    </row>
    <row r="25" spans="3:17" x14ac:dyDescent="0.25">
      <c r="C25" s="396"/>
      <c r="D25" s="396"/>
      <c r="E25" s="396"/>
      <c r="F25" s="239"/>
      <c r="G25" s="239"/>
      <c r="H25" s="238"/>
      <c r="I25" s="239"/>
      <c r="J25" s="239"/>
      <c r="K25" s="237"/>
    </row>
    <row r="26" spans="3:17" x14ac:dyDescent="0.25">
      <c r="C26" s="396"/>
      <c r="D26" s="397"/>
      <c r="E26" s="397"/>
      <c r="F26" s="239"/>
      <c r="G26" s="239"/>
      <c r="H26" s="238"/>
      <c r="I26" s="239"/>
      <c r="J26" s="239"/>
      <c r="K26" s="237"/>
    </row>
    <row r="27" spans="3:17" x14ac:dyDescent="0.25">
      <c r="C27" s="396"/>
      <c r="D27" s="397"/>
      <c r="E27" s="397"/>
      <c r="F27" s="239"/>
      <c r="G27" s="239"/>
      <c r="H27" s="238"/>
      <c r="I27" s="239"/>
      <c r="J27" s="239"/>
      <c r="K27" s="237"/>
    </row>
    <row r="28" spans="3:17" x14ac:dyDescent="0.25">
      <c r="C28" s="394"/>
      <c r="D28" s="395"/>
      <c r="E28" s="395"/>
      <c r="F28" s="239"/>
      <c r="G28" s="238"/>
      <c r="H28" s="238"/>
      <c r="I28" s="238"/>
      <c r="J28" s="238"/>
      <c r="K28" s="237"/>
    </row>
    <row r="29" spans="3:17" x14ac:dyDescent="0.25">
      <c r="F29" s="232"/>
      <c r="G29" s="232"/>
    </row>
    <row r="30" spans="3:17" x14ac:dyDescent="0.25">
      <c r="D30" s="394"/>
      <c r="E30" s="395"/>
      <c r="F30" s="244"/>
      <c r="G30" s="244"/>
      <c r="I30" s="244"/>
      <c r="J30" s="244"/>
    </row>
    <row r="31" spans="3:17" x14ac:dyDescent="0.25">
      <c r="D31" s="394"/>
      <c r="E31" s="395"/>
      <c r="F31" s="232"/>
      <c r="G31" s="232"/>
      <c r="I31" s="244"/>
      <c r="J31" s="244"/>
    </row>
    <row r="32" spans="3:17" x14ac:dyDescent="0.25">
      <c r="D32" s="394"/>
      <c r="E32" s="395"/>
      <c r="F32" s="245"/>
      <c r="G32" s="245"/>
      <c r="I32" s="244"/>
      <c r="J32" s="244"/>
    </row>
    <row r="33" spans="6:7" x14ac:dyDescent="0.25">
      <c r="F33" s="232"/>
      <c r="G33" s="232"/>
    </row>
  </sheetData>
  <mergeCells count="20"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17:E17"/>
    <mergeCell ref="C18:E18"/>
    <mergeCell ref="C19:E19"/>
    <mergeCell ref="C20:E20"/>
    <mergeCell ref="C21:E21"/>
    <mergeCell ref="C9:E9"/>
    <mergeCell ref="C5:D5"/>
    <mergeCell ref="C6:E6"/>
    <mergeCell ref="C3:K3"/>
    <mergeCell ref="C7:E7"/>
    <mergeCell ref="C8:E8"/>
  </mergeCells>
  <dataValidations count="2">
    <dataValidation type="list" allowBlank="1" showInputMessage="1" showErrorMessage="1" sqref="C1" xr:uid="{00000000-0002-0000-01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1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15"/>
  <sheetViews>
    <sheetView showGridLines="0" workbookViewId="0">
      <selection activeCell="C14" sqref="C14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7" max="7" width="11.42578125" customWidth="1"/>
    <col min="8" max="9" width="15.7109375" customWidth="1"/>
    <col min="10" max="10" width="11.42578125" customWidth="1"/>
  </cols>
  <sheetData>
    <row r="2" spans="2:19" ht="17.25" customHeight="1" x14ac:dyDescent="0.25">
      <c r="B2" s="404" t="s">
        <v>163</v>
      </c>
      <c r="C2" s="404"/>
      <c r="D2" s="404"/>
      <c r="E2" s="404"/>
      <c r="F2" s="404"/>
      <c r="G2" s="404"/>
      <c r="H2" s="404"/>
      <c r="I2" s="404"/>
      <c r="J2" s="404"/>
      <c r="K2" s="402"/>
      <c r="L2" s="402"/>
      <c r="M2" s="402"/>
      <c r="N2" s="402"/>
      <c r="P2" s="402"/>
      <c r="Q2" s="402"/>
      <c r="R2" s="402"/>
      <c r="S2" s="402"/>
    </row>
    <row r="3" spans="2:19" ht="7.5" customHeight="1" x14ac:dyDescent="0.25"/>
    <row r="4" spans="2:19" x14ac:dyDescent="0.25">
      <c r="C4" s="227" t="str">
        <f>'ER '!E7</f>
        <v>4T21</v>
      </c>
      <c r="D4" s="227" t="str">
        <f>'ER '!F7</f>
        <v>4T20</v>
      </c>
      <c r="E4" s="330" t="s">
        <v>164</v>
      </c>
      <c r="H4" s="227" t="str">
        <f>'ER '!N7</f>
        <v>Ene-Dic'21</v>
      </c>
      <c r="I4" s="227" t="str">
        <f>'ER '!O7</f>
        <v>Ene-Dic'20</v>
      </c>
      <c r="J4" s="330" t="s">
        <v>164</v>
      </c>
      <c r="K4" s="234"/>
      <c r="L4" s="234"/>
      <c r="M4" s="234"/>
      <c r="N4" s="234"/>
      <c r="P4" s="234"/>
      <c r="Q4" s="234"/>
      <c r="R4" s="234"/>
      <c r="S4" s="234"/>
    </row>
    <row r="5" spans="2:19" x14ac:dyDescent="0.25">
      <c r="B5" s="338" t="s">
        <v>165</v>
      </c>
      <c r="C5" s="339">
        <v>20.855166666666666</v>
      </c>
      <c r="D5" s="339">
        <v>20.867433333333334</v>
      </c>
      <c r="E5" s="340">
        <v>-5.8783782704474596E-4</v>
      </c>
      <c r="G5" s="338" t="s">
        <v>165</v>
      </c>
      <c r="H5" s="339">
        <v>20.362458333333333</v>
      </c>
      <c r="I5" s="339">
        <v>21.588016666666672</v>
      </c>
      <c r="J5" s="340">
        <v>-5.6770306983581431E-2</v>
      </c>
    </row>
    <row r="6" spans="2:19" x14ac:dyDescent="0.25">
      <c r="B6" s="338" t="s">
        <v>166</v>
      </c>
      <c r="C6" s="339">
        <v>5.1640333333333333</v>
      </c>
      <c r="D6" s="339">
        <v>5.7812333333333328</v>
      </c>
      <c r="E6" s="340">
        <v>-0.1067592266932661</v>
      </c>
      <c r="G6" s="338" t="s">
        <v>166</v>
      </c>
      <c r="H6" s="339">
        <v>5.247583333333333</v>
      </c>
      <c r="I6" s="339">
        <v>6.1752499999999992</v>
      </c>
      <c r="J6" s="340">
        <v>-0.15022333778659425</v>
      </c>
    </row>
    <row r="7" spans="2:19" x14ac:dyDescent="0.25">
      <c r="B7" s="338" t="s">
        <v>167</v>
      </c>
      <c r="C7" s="339">
        <v>0.20719999999999997</v>
      </c>
      <c r="D7" s="339">
        <v>0.26189999999999997</v>
      </c>
      <c r="E7" s="340">
        <v>-0.20885834287896143</v>
      </c>
      <c r="G7" s="338" t="s">
        <v>167</v>
      </c>
      <c r="H7" s="339">
        <v>0.21461666666666668</v>
      </c>
      <c r="I7" s="339">
        <v>0.3086916666666667</v>
      </c>
      <c r="J7" s="340">
        <v>-0.30475393461652678</v>
      </c>
    </row>
    <row r="8" spans="2:19" hidden="1" x14ac:dyDescent="0.25">
      <c r="C8" s="339">
        <v>0</v>
      </c>
      <c r="D8" s="339">
        <v>0</v>
      </c>
    </row>
    <row r="10" spans="2:19" ht="15.75" x14ac:dyDescent="0.25">
      <c r="B10" s="404" t="s">
        <v>168</v>
      </c>
      <c r="C10" s="404"/>
      <c r="D10" s="404"/>
      <c r="E10" s="404"/>
      <c r="G10" s="419"/>
      <c r="H10" s="419"/>
      <c r="I10" s="419"/>
      <c r="J10" s="419"/>
    </row>
    <row r="11" spans="2:19" ht="8.25" customHeight="1" x14ac:dyDescent="0.25"/>
    <row r="12" spans="2:19" x14ac:dyDescent="0.25">
      <c r="C12" s="227" t="s">
        <v>4</v>
      </c>
      <c r="D12" s="227" t="s">
        <v>169</v>
      </c>
      <c r="E12" s="330" t="s">
        <v>5</v>
      </c>
    </row>
    <row r="13" spans="2:19" x14ac:dyDescent="0.25">
      <c r="B13" s="338" t="s">
        <v>165</v>
      </c>
      <c r="C13" s="339">
        <v>20.515699999999999</v>
      </c>
      <c r="D13" s="339">
        <v>19.8157</v>
      </c>
      <c r="E13" s="339">
        <v>19.935199999999998</v>
      </c>
    </row>
    <row r="14" spans="2:19" x14ac:dyDescent="0.25">
      <c r="B14" s="338" t="s">
        <v>166</v>
      </c>
      <c r="C14" s="339">
        <v>5.1452999999999998</v>
      </c>
      <c r="D14" s="339">
        <v>5.1317000000000004</v>
      </c>
      <c r="E14" s="339">
        <v>5.5084999999999997</v>
      </c>
    </row>
    <row r="15" spans="2:19" x14ac:dyDescent="0.25">
      <c r="B15" s="338" t="s">
        <v>167</v>
      </c>
      <c r="C15" s="339">
        <v>0.19900000000000001</v>
      </c>
      <c r="D15" s="339">
        <v>0.20610000000000001</v>
      </c>
      <c r="E15" s="339">
        <v>0.23719999999999999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T57"/>
  <sheetViews>
    <sheetView showGridLines="0" topLeftCell="A4" zoomScaleNormal="100" workbookViewId="0">
      <selection activeCell="B26" sqref="B26"/>
    </sheetView>
  </sheetViews>
  <sheetFormatPr baseColWidth="10" defaultColWidth="11.42578125" defaultRowHeight="15" x14ac:dyDescent="0.25"/>
  <cols>
    <col min="1" max="1" width="7.42578125" customWidth="1"/>
    <col min="2" max="2" width="50.42578125" customWidth="1"/>
    <col min="3" max="8" width="12.85546875" customWidth="1"/>
    <col min="9" max="9" width="14.42578125" customWidth="1"/>
    <col min="10" max="10" width="14" customWidth="1"/>
    <col min="12" max="12" width="50.42578125" customWidth="1"/>
    <col min="19" max="19" width="15" bestFit="1" customWidth="1"/>
  </cols>
  <sheetData>
    <row r="1" spans="2:20" ht="23.25" x14ac:dyDescent="0.35">
      <c r="B1" s="417" t="s">
        <v>170</v>
      </c>
      <c r="C1" s="417"/>
      <c r="D1" s="417"/>
      <c r="E1" s="417"/>
      <c r="F1" s="417"/>
      <c r="G1" s="417"/>
      <c r="H1" s="417"/>
      <c r="I1" s="417"/>
      <c r="J1" s="417"/>
      <c r="L1" s="417" t="s">
        <v>171</v>
      </c>
      <c r="M1" s="417"/>
      <c r="N1" s="417"/>
      <c r="O1" s="417"/>
      <c r="P1" s="417"/>
      <c r="Q1" s="417"/>
      <c r="R1" s="417"/>
      <c r="S1" s="417"/>
      <c r="T1" s="417"/>
    </row>
    <row r="2" spans="2:20" ht="10.5" customHeight="1" x14ac:dyDescent="0.35">
      <c r="B2" s="329"/>
      <c r="C2" s="329"/>
      <c r="D2" s="329"/>
      <c r="E2" s="329"/>
      <c r="F2" s="329"/>
      <c r="G2" s="329"/>
      <c r="H2" s="329"/>
      <c r="I2" s="329"/>
      <c r="J2" s="329"/>
      <c r="L2" s="329"/>
      <c r="M2" s="329"/>
      <c r="N2" s="329"/>
      <c r="O2" s="329"/>
      <c r="P2" s="329"/>
      <c r="Q2" s="329"/>
      <c r="R2" s="329"/>
      <c r="S2" s="329"/>
      <c r="T2" s="329"/>
    </row>
    <row r="3" spans="2:20" ht="15.75" customHeight="1" x14ac:dyDescent="0.25">
      <c r="C3" s="420" t="s">
        <v>172</v>
      </c>
      <c r="D3" s="420"/>
      <c r="E3" s="420"/>
      <c r="F3" s="420"/>
      <c r="G3" s="420"/>
      <c r="H3" s="421" t="s">
        <v>173</v>
      </c>
      <c r="M3" s="420" t="s">
        <v>172</v>
      </c>
      <c r="N3" s="420"/>
      <c r="O3" s="420"/>
      <c r="P3" s="420"/>
      <c r="Q3" s="420"/>
      <c r="R3" s="421" t="s">
        <v>173</v>
      </c>
    </row>
    <row r="4" spans="2:20" x14ac:dyDescent="0.25">
      <c r="C4" s="330" t="s">
        <v>174</v>
      </c>
      <c r="D4" s="330" t="s">
        <v>175</v>
      </c>
      <c r="E4" s="330" t="s">
        <v>176</v>
      </c>
      <c r="F4" s="330" t="s">
        <v>177</v>
      </c>
      <c r="G4" s="330" t="s">
        <v>178</v>
      </c>
      <c r="H4" s="421"/>
      <c r="I4" s="330" t="s">
        <v>179</v>
      </c>
      <c r="J4" s="330" t="s">
        <v>145</v>
      </c>
      <c r="M4" s="330" t="s">
        <v>174</v>
      </c>
      <c r="N4" s="330" t="s">
        <v>175</v>
      </c>
      <c r="O4" s="330" t="s">
        <v>176</v>
      </c>
      <c r="P4" s="330" t="s">
        <v>177</v>
      </c>
      <c r="Q4" s="330" t="s">
        <v>178</v>
      </c>
      <c r="R4" s="421"/>
      <c r="S4" s="330" t="s">
        <v>179</v>
      </c>
      <c r="T4" s="330" t="s">
        <v>145</v>
      </c>
    </row>
    <row r="5" spans="2:20" ht="15.75" x14ac:dyDescent="0.25">
      <c r="B5" s="331"/>
      <c r="L5" s="331"/>
    </row>
    <row r="6" spans="2:20" x14ac:dyDescent="0.25">
      <c r="B6" s="160" t="s">
        <v>180</v>
      </c>
      <c r="C6" s="332">
        <v>318.43686262800884</v>
      </c>
      <c r="D6" s="332">
        <v>110.73288181690002</v>
      </c>
      <c r="E6" s="332">
        <v>83.012469470599996</v>
      </c>
      <c r="F6" s="332">
        <v>43.867734815957895</v>
      </c>
      <c r="G6" s="332">
        <v>37.557437332643303</v>
      </c>
      <c r="H6" s="332"/>
      <c r="I6" s="332"/>
      <c r="J6" s="332">
        <v>593.60738606411007</v>
      </c>
      <c r="L6" s="160" t="s">
        <v>180</v>
      </c>
      <c r="M6" s="332">
        <v>1282.1879522203185</v>
      </c>
      <c r="N6" s="332">
        <v>444.71716268550006</v>
      </c>
      <c r="O6" s="332">
        <v>280.71291412949995</v>
      </c>
      <c r="P6" s="332">
        <v>134.217758518614</v>
      </c>
      <c r="Q6" s="332">
        <v>137.800439207843</v>
      </c>
      <c r="R6" s="332"/>
      <c r="S6" s="332"/>
      <c r="T6" s="332">
        <v>2279.6999999999998</v>
      </c>
    </row>
    <row r="7" spans="2:20" ht="9.75" customHeight="1" x14ac:dyDescent="0.25">
      <c r="B7" s="331"/>
      <c r="L7" s="331"/>
    </row>
    <row r="8" spans="2:20" x14ac:dyDescent="0.25">
      <c r="B8" s="160" t="s">
        <v>181</v>
      </c>
      <c r="C8" s="384">
        <v>19245.395801551895</v>
      </c>
      <c r="D8" s="384">
        <v>17378.30462547049</v>
      </c>
      <c r="E8" s="384">
        <v>3640.6598221013228</v>
      </c>
      <c r="F8" s="384">
        <v>2986.0404702367505</v>
      </c>
      <c r="G8" s="384">
        <v>3123.5560442331694</v>
      </c>
      <c r="H8" s="384">
        <v>3173.4375139580238</v>
      </c>
      <c r="I8" s="384">
        <v>-409.51373324980142</v>
      </c>
      <c r="J8" s="384">
        <v>49137.880544301835</v>
      </c>
      <c r="L8" s="160" t="s">
        <v>181</v>
      </c>
      <c r="M8" s="384">
        <v>74846.427406226081</v>
      </c>
      <c r="N8" s="384">
        <v>64829.160110835059</v>
      </c>
      <c r="O8" s="384">
        <v>14311.271261524484</v>
      </c>
      <c r="P8" s="384">
        <v>8323.7318023716307</v>
      </c>
      <c r="Q8" s="384">
        <v>11331.832823871257</v>
      </c>
      <c r="R8" s="384">
        <v>11310.221536708634</v>
      </c>
      <c r="S8" s="384">
        <v>-1586.2683678417814</v>
      </c>
      <c r="T8" s="384">
        <v>183366.37657369536</v>
      </c>
    </row>
    <row r="9" spans="2:20" x14ac:dyDescent="0.25">
      <c r="B9" s="378" t="s">
        <v>182</v>
      </c>
      <c r="C9" s="385">
        <v>-263.79287253999991</v>
      </c>
      <c r="D9" s="385">
        <v>0</v>
      </c>
      <c r="E9" s="385">
        <v>5.1540765900004774E-2</v>
      </c>
      <c r="F9" s="385">
        <v>0</v>
      </c>
      <c r="G9" s="385">
        <v>-1.7535733538976637</v>
      </c>
      <c r="H9" s="385">
        <v>-144.01882812180406</v>
      </c>
      <c r="I9" s="385">
        <v>409.51373324980142</v>
      </c>
      <c r="J9" s="385">
        <v>1.6007106751203536E-13</v>
      </c>
      <c r="L9" s="378" t="s">
        <v>182</v>
      </c>
      <c r="M9" s="385">
        <v>-1030.6592472099999</v>
      </c>
      <c r="N9" s="385">
        <v>0</v>
      </c>
      <c r="O9" s="385">
        <v>-82.112543363307481</v>
      </c>
      <c r="P9" s="385">
        <v>0</v>
      </c>
      <c r="Q9" s="385">
        <v>-6.8929086628669465</v>
      </c>
      <c r="R9" s="385">
        <v>-466.60366860560703</v>
      </c>
      <c r="S9" s="385">
        <v>1586.2683678417814</v>
      </c>
      <c r="T9" s="385">
        <v>2.9103830456733704E-14</v>
      </c>
    </row>
    <row r="10" spans="2:20" x14ac:dyDescent="0.25">
      <c r="B10" s="160" t="s">
        <v>183</v>
      </c>
      <c r="C10" s="384">
        <v>18981.602929011897</v>
      </c>
      <c r="D10" s="384">
        <v>17378.30462547049</v>
      </c>
      <c r="E10" s="384">
        <v>3640.7113628672232</v>
      </c>
      <c r="F10" s="384">
        <v>2986.0404702367505</v>
      </c>
      <c r="G10" s="384">
        <v>3121.8024708792718</v>
      </c>
      <c r="H10" s="384">
        <v>3029.41868583622</v>
      </c>
      <c r="I10" s="384">
        <v>0</v>
      </c>
      <c r="J10" s="384">
        <v>49137.880544301835</v>
      </c>
      <c r="L10" s="160" t="s">
        <v>183</v>
      </c>
      <c r="M10" s="384">
        <v>73815.768159016094</v>
      </c>
      <c r="N10" s="384">
        <v>64829.160110835059</v>
      </c>
      <c r="O10" s="384">
        <v>14229.158718161178</v>
      </c>
      <c r="P10" s="384">
        <v>8323.7318023716307</v>
      </c>
      <c r="Q10" s="384">
        <v>11324.93991520839</v>
      </c>
      <c r="R10" s="384">
        <v>10843.617868103027</v>
      </c>
      <c r="S10" s="384">
        <v>0</v>
      </c>
      <c r="T10" s="384">
        <v>183366.37657369536</v>
      </c>
    </row>
    <row r="11" spans="2:20" x14ac:dyDescent="0.25">
      <c r="B11" s="378" t="s">
        <v>71</v>
      </c>
      <c r="C11" s="385">
        <v>3819.2490899065269</v>
      </c>
      <c r="D11" s="385">
        <v>1577.8912206910243</v>
      </c>
      <c r="E11" s="385">
        <v>698.28350452315624</v>
      </c>
      <c r="F11" s="385">
        <v>340.94678515896595</v>
      </c>
      <c r="G11" s="385">
        <v>263.55336313332504</v>
      </c>
      <c r="H11" s="385">
        <v>-390.5780548134004</v>
      </c>
      <c r="I11" s="385">
        <v>0</v>
      </c>
      <c r="J11" s="385">
        <v>6309.3459085995964</v>
      </c>
      <c r="L11" s="378" t="s">
        <v>71</v>
      </c>
      <c r="M11" s="385">
        <v>15965.865167246518</v>
      </c>
      <c r="N11" s="385">
        <v>6790.2867278025724</v>
      </c>
      <c r="O11" s="385">
        <v>2062.316842996755</v>
      </c>
      <c r="P11" s="385">
        <v>625.25714942666548</v>
      </c>
      <c r="Q11" s="385">
        <v>927.33898542100462</v>
      </c>
      <c r="R11" s="385">
        <v>-1010.1324690135555</v>
      </c>
      <c r="S11" s="385">
        <v>0</v>
      </c>
      <c r="T11" s="385">
        <v>25360.93240387996</v>
      </c>
    </row>
    <row r="12" spans="2:20" x14ac:dyDescent="0.25">
      <c r="B12" s="160" t="s">
        <v>81</v>
      </c>
      <c r="C12" s="384">
        <v>4418.146635073058</v>
      </c>
      <c r="D12" s="384">
        <v>2370.903446248346</v>
      </c>
      <c r="E12" s="384">
        <v>997.78283683255972</v>
      </c>
      <c r="F12" s="384">
        <v>570.64581239074164</v>
      </c>
      <c r="G12" s="384">
        <v>609.00542026186054</v>
      </c>
      <c r="H12" s="384">
        <v>160.31777198292073</v>
      </c>
      <c r="I12" s="384">
        <v>0</v>
      </c>
      <c r="J12" s="384">
        <v>9126.8019227894802</v>
      </c>
      <c r="L12" s="160" t="s">
        <v>81</v>
      </c>
      <c r="M12" s="384">
        <f>+'[3]Comparativo Acumulado'!AC8/1000</f>
        <v>18854.780385273054</v>
      </c>
      <c r="N12" s="384">
        <f>+'[3]Comparativo Acumulado'!AD8/1000</f>
        <v>9475.9497303760745</v>
      </c>
      <c r="O12" s="384">
        <f>+'[3]Comparativo Acumulado'!AE8/1000</f>
        <v>3233.8288076812437</v>
      </c>
      <c r="P12" s="384">
        <f>+'[3]Comparativo Acumulado'!AF8/1000</f>
        <v>1390.5222900584754</v>
      </c>
      <c r="Q12" s="384">
        <f>+'[3]Comparativo Acumulado'!AG8/1000</f>
        <v>2051.9991345525032</v>
      </c>
      <c r="R12" s="384">
        <f>+'[3]Comparativo Acumulado'!AH8/1000</f>
        <v>398.45351160672465</v>
      </c>
      <c r="S12" s="384">
        <f>+'[3]Comparativo Acumulado'!AI8/1000</f>
        <v>0</v>
      </c>
      <c r="T12" s="384">
        <f>+'[3]Comparativo Acumulado'!AJ8/1000</f>
        <v>35405.533859548072</v>
      </c>
    </row>
    <row r="13" spans="2:20" x14ac:dyDescent="0.25">
      <c r="B13" s="334" t="s">
        <v>184</v>
      </c>
      <c r="C13" s="335">
        <v>0.23275940665265241</v>
      </c>
      <c r="D13" s="335">
        <v>0.13642892660388944</v>
      </c>
      <c r="E13" s="335">
        <v>0.27406260408591165</v>
      </c>
      <c r="F13" s="335">
        <v>0.19110451384655799</v>
      </c>
      <c r="G13" s="335">
        <v>0.19508134353238915</v>
      </c>
      <c r="H13" s="335">
        <v>5.2920308682478372E-2</v>
      </c>
      <c r="I13" s="335"/>
      <c r="J13" s="335">
        <v>0.18573861594540933</v>
      </c>
      <c r="L13" s="334" t="s">
        <v>184</v>
      </c>
      <c r="M13" s="335">
        <f>+M12/M10</f>
        <v>0.25543025366417016</v>
      </c>
      <c r="N13" s="335">
        <f t="shared" ref="N13:T13" si="0">+N12/N10</f>
        <v>0.14616801627809975</v>
      </c>
      <c r="O13" s="335">
        <f t="shared" si="0"/>
        <v>0.22726774447696574</v>
      </c>
      <c r="P13" s="335">
        <f t="shared" si="0"/>
        <v>0.1670551530339171</v>
      </c>
      <c r="Q13" s="335">
        <f t="shared" si="0"/>
        <v>0.18119293788012511</v>
      </c>
      <c r="R13" s="335">
        <f t="shared" si="0"/>
        <v>3.6745440170737935E-2</v>
      </c>
      <c r="S13" s="335"/>
      <c r="T13" s="335">
        <f t="shared" si="0"/>
        <v>0.19308629270600494</v>
      </c>
    </row>
    <row r="14" spans="2:20" x14ac:dyDescent="0.25">
      <c r="B14" s="378" t="s">
        <v>185</v>
      </c>
      <c r="C14" s="385">
        <v>-166.02159999999992</v>
      </c>
      <c r="D14" s="385">
        <v>197.29084987355995</v>
      </c>
      <c r="E14" s="385">
        <v>20.235623739603</v>
      </c>
      <c r="F14" s="385">
        <v>39.438614804245574</v>
      </c>
      <c r="G14" s="385">
        <v>86.676056048425508</v>
      </c>
      <c r="H14" s="385">
        <v>51.682478103017985</v>
      </c>
      <c r="I14" s="385">
        <v>0</v>
      </c>
      <c r="J14" s="385">
        <v>229.30202256885218</v>
      </c>
      <c r="L14" s="378" t="s">
        <v>185</v>
      </c>
      <c r="M14" s="385">
        <v>-95.124908459999943</v>
      </c>
      <c r="N14" s="385">
        <v>292.50539258942797</v>
      </c>
      <c r="O14" s="385">
        <v>26.518732218441002</v>
      </c>
      <c r="P14" s="385">
        <v>134.59959632529001</v>
      </c>
      <c r="Q14" s="385">
        <v>110.04003449854301</v>
      </c>
      <c r="R14" s="385">
        <v>75.647664527827985</v>
      </c>
      <c r="S14" s="385">
        <v>0</v>
      </c>
      <c r="T14" s="385">
        <v>544.18651169953012</v>
      </c>
    </row>
    <row r="15" spans="2:20" x14ac:dyDescent="0.25">
      <c r="B15" s="378" t="s">
        <v>186</v>
      </c>
      <c r="C15" s="385">
        <v>764.91914516653537</v>
      </c>
      <c r="D15" s="385">
        <v>595.72137568375979</v>
      </c>
      <c r="E15" s="385">
        <v>279.26370856980049</v>
      </c>
      <c r="F15" s="385">
        <v>190.26041242752993</v>
      </c>
      <c r="G15" s="385">
        <v>258.77600108011006</v>
      </c>
      <c r="H15" s="385">
        <v>499.21334869330309</v>
      </c>
      <c r="I15" s="385">
        <v>0</v>
      </c>
      <c r="J15" s="385">
        <v>2588.1539916210399</v>
      </c>
      <c r="L15" s="378" t="s">
        <v>186</v>
      </c>
      <c r="M15" s="385">
        <v>2984.040126486535</v>
      </c>
      <c r="N15" s="385">
        <v>2393.1576099840709</v>
      </c>
      <c r="O15" s="385">
        <v>1144.9932324660476</v>
      </c>
      <c r="P15" s="385">
        <v>630.66554430651991</v>
      </c>
      <c r="Q15" s="385">
        <v>1014.6201146329556</v>
      </c>
      <c r="R15" s="385">
        <v>1332.9383160924519</v>
      </c>
      <c r="S15" s="385">
        <v>0</v>
      </c>
      <c r="T15" s="385">
        <v>9500.4149439685825</v>
      </c>
    </row>
    <row r="16" spans="2:20" x14ac:dyDescent="0.25">
      <c r="B16" s="378" t="s">
        <v>187</v>
      </c>
      <c r="C16" s="385">
        <v>775.61097408999967</v>
      </c>
      <c r="D16" s="385">
        <v>8.9144352636030018</v>
      </c>
      <c r="E16" s="385">
        <v>387.18600150022587</v>
      </c>
      <c r="F16" s="385">
        <v>16.795112118600102</v>
      </c>
      <c r="G16" s="385">
        <v>23.525887884799509</v>
      </c>
      <c r="H16" s="385">
        <v>33.090458272001008</v>
      </c>
      <c r="I16" s="385">
        <v>0</v>
      </c>
      <c r="J16" s="385">
        <v>1245.1228691292292</v>
      </c>
      <c r="L16" s="378" t="s">
        <v>187</v>
      </c>
      <c r="M16" s="385">
        <v>2244.9185780599992</v>
      </c>
      <c r="N16" s="385">
        <v>25.862734224003002</v>
      </c>
      <c r="O16" s="385">
        <v>2106.0118941847227</v>
      </c>
      <c r="P16" s="385">
        <v>12.460630571460067</v>
      </c>
      <c r="Q16" s="385">
        <v>80.59573196117401</v>
      </c>
      <c r="R16" s="385">
        <v>78.959050291563003</v>
      </c>
      <c r="S16" s="385">
        <v>0</v>
      </c>
      <c r="T16" s="385">
        <v>4548.8086192929222</v>
      </c>
    </row>
    <row r="17" spans="2:20" x14ac:dyDescent="0.25">
      <c r="B17" s="378" t="s">
        <v>188</v>
      </c>
      <c r="C17" s="385">
        <v>1318.0002650543008</v>
      </c>
      <c r="D17" s="385">
        <v>182.94833185321804</v>
      </c>
      <c r="E17" s="385">
        <v>441.69476237033678</v>
      </c>
      <c r="F17" s="385">
        <v>48.288141253739987</v>
      </c>
      <c r="G17" s="385">
        <v>71.754739811912501</v>
      </c>
      <c r="H17" s="385">
        <v>46.050113099420997</v>
      </c>
      <c r="I17" s="385">
        <v>0</v>
      </c>
      <c r="J17" s="385">
        <v>2108.7363534429296</v>
      </c>
      <c r="L17" s="378" t="s">
        <v>188</v>
      </c>
      <c r="M17" s="385">
        <v>4084.5215705383985</v>
      </c>
      <c r="N17" s="385">
        <v>712.64299220885096</v>
      </c>
      <c r="O17" s="385">
        <v>2610.3764052948095</v>
      </c>
      <c r="P17" s="385">
        <v>142.65248007860001</v>
      </c>
      <c r="Q17" s="385">
        <v>190.95171685592149</v>
      </c>
      <c r="R17" s="385">
        <v>100.65442734531099</v>
      </c>
      <c r="S17" s="385">
        <v>0</v>
      </c>
      <c r="T17" s="385">
        <v>7841.7995923218914</v>
      </c>
    </row>
    <row r="18" spans="2:20" x14ac:dyDescent="0.25">
      <c r="B18" s="378" t="s">
        <v>189</v>
      </c>
      <c r="C18" s="385">
        <v>121.543855994293</v>
      </c>
      <c r="D18" s="385">
        <v>0.54190679850000012</v>
      </c>
      <c r="E18" s="385">
        <v>0</v>
      </c>
      <c r="F18" s="385">
        <v>0</v>
      </c>
      <c r="G18" s="385">
        <v>0</v>
      </c>
      <c r="H18" s="385">
        <v>0</v>
      </c>
      <c r="I18" s="385">
        <v>0</v>
      </c>
      <c r="J18" s="385">
        <v>122.08576279279301</v>
      </c>
      <c r="L18" s="378" t="s">
        <v>189</v>
      </c>
      <c r="M18" s="385">
        <v>-10.762881230891011</v>
      </c>
      <c r="N18" s="385">
        <v>15.219007483890001</v>
      </c>
      <c r="O18" s="385">
        <v>0</v>
      </c>
      <c r="P18" s="385">
        <v>0</v>
      </c>
      <c r="Q18" s="385">
        <v>0</v>
      </c>
      <c r="R18" s="385">
        <v>0</v>
      </c>
      <c r="S18" s="385">
        <v>0</v>
      </c>
      <c r="T18" s="385">
        <v>4.4561262529989909</v>
      </c>
    </row>
    <row r="19" spans="2:20" x14ac:dyDescent="0.25">
      <c r="B19" s="378" t="s">
        <v>190</v>
      </c>
      <c r="C19" s="385">
        <v>3398.4037049365174</v>
      </c>
      <c r="D19" s="385">
        <v>1404.3992308999086</v>
      </c>
      <c r="E19" s="385">
        <v>643.77474245237772</v>
      </c>
      <c r="F19" s="385">
        <v>309.45375602277397</v>
      </c>
      <c r="G19" s="385">
        <v>215.32451120621187</v>
      </c>
      <c r="H19" s="385">
        <v>-403.53770964082145</v>
      </c>
      <c r="I19" s="385">
        <v>0</v>
      </c>
      <c r="J19" s="385">
        <v>5567.8182358769682</v>
      </c>
      <c r="L19" s="378" t="s">
        <v>190</v>
      </c>
      <c r="M19" s="385">
        <v>14115.499293537236</v>
      </c>
      <c r="N19" s="385">
        <v>6118.7254773016148</v>
      </c>
      <c r="O19" s="385">
        <v>1557.9523306860006</v>
      </c>
      <c r="P19" s="385">
        <v>495.06529992118709</v>
      </c>
      <c r="Q19" s="385">
        <v>816.98300052625689</v>
      </c>
      <c r="R19" s="385">
        <v>-1031.8278460673046</v>
      </c>
      <c r="S19" s="385">
        <v>0</v>
      </c>
      <c r="T19" s="385">
        <v>22072.397555904987</v>
      </c>
    </row>
    <row r="20" spans="2:20" ht="15.75" x14ac:dyDescent="0.25">
      <c r="B20" s="336"/>
      <c r="L20" s="336"/>
    </row>
    <row r="21" spans="2:20" x14ac:dyDescent="0.25">
      <c r="B21" s="160" t="s">
        <v>191</v>
      </c>
      <c r="C21" s="384">
        <v>83689.098966378282</v>
      </c>
      <c r="D21" s="384">
        <v>103380.07823375157</v>
      </c>
      <c r="E21" s="384">
        <v>38528.155131688298</v>
      </c>
      <c r="F21" s="384">
        <v>10628.873138624471</v>
      </c>
      <c r="G21" s="384">
        <v>23182.030072422676</v>
      </c>
      <c r="H21" s="384">
        <v>12956.885336574302</v>
      </c>
      <c r="I21" s="384">
        <v>-14338.202345041293</v>
      </c>
      <c r="J21" s="384">
        <v>258026.91853439831</v>
      </c>
      <c r="L21" s="160" t="s">
        <v>191</v>
      </c>
      <c r="M21" s="384">
        <v>83689.098966378282</v>
      </c>
      <c r="N21" s="384">
        <v>103380.07823375157</v>
      </c>
      <c r="O21" s="384">
        <v>38528.155131688298</v>
      </c>
      <c r="P21" s="384">
        <v>10628.873138624471</v>
      </c>
      <c r="Q21" s="384">
        <v>23182.030072422676</v>
      </c>
      <c r="R21" s="384">
        <v>12956.885336574302</v>
      </c>
      <c r="S21" s="384">
        <v>-14338.202345041293</v>
      </c>
      <c r="T21" s="384">
        <v>258026.91853439831</v>
      </c>
    </row>
    <row r="22" spans="2:20" x14ac:dyDescent="0.25">
      <c r="B22" s="378" t="s">
        <v>192</v>
      </c>
      <c r="C22" s="385">
        <v>7535.1965977783511</v>
      </c>
      <c r="D22" s="385">
        <v>650.14968744006103</v>
      </c>
      <c r="E22" s="385">
        <v>0</v>
      </c>
      <c r="F22" s="385">
        <v>428.51539714575</v>
      </c>
      <c r="G22" s="385">
        <v>0</v>
      </c>
      <c r="H22" s="385">
        <v>0</v>
      </c>
      <c r="I22" s="385">
        <v>0</v>
      </c>
      <c r="J22" s="385">
        <v>8613.8616823641623</v>
      </c>
      <c r="L22" s="378" t="s">
        <v>192</v>
      </c>
      <c r="M22" s="385">
        <v>7535.1965977783511</v>
      </c>
      <c r="N22" s="385">
        <v>650.14968744006103</v>
      </c>
      <c r="O22" s="385">
        <v>0</v>
      </c>
      <c r="P22" s="385">
        <v>428.51539714575</v>
      </c>
      <c r="Q22" s="385">
        <v>0</v>
      </c>
      <c r="R22" s="385">
        <v>0</v>
      </c>
      <c r="S22" s="385">
        <v>0</v>
      </c>
      <c r="T22" s="385">
        <v>8613.8616823641623</v>
      </c>
    </row>
    <row r="23" spans="2:20" x14ac:dyDescent="0.25">
      <c r="B23" s="378" t="s">
        <v>193</v>
      </c>
      <c r="C23" s="385">
        <v>53039.938702637977</v>
      </c>
      <c r="D23" s="385">
        <v>36592.435842531195</v>
      </c>
      <c r="E23" s="385">
        <v>12665.971655556183</v>
      </c>
      <c r="F23" s="385">
        <v>1824.3993276594699</v>
      </c>
      <c r="G23" s="385">
        <v>5645.6172701383821</v>
      </c>
      <c r="H23" s="385">
        <v>3779.1686752708151</v>
      </c>
      <c r="I23" s="385">
        <v>-5657.7121544045522</v>
      </c>
      <c r="J23" s="385">
        <v>107889.81931938948</v>
      </c>
      <c r="L23" s="378" t="s">
        <v>193</v>
      </c>
      <c r="M23" s="385">
        <v>53039.938702637977</v>
      </c>
      <c r="N23" s="385">
        <v>36592.435842531195</v>
      </c>
      <c r="O23" s="385">
        <v>12665.971655556183</v>
      </c>
      <c r="P23" s="385">
        <v>1824.3993276594699</v>
      </c>
      <c r="Q23" s="385">
        <v>5645.6172701383821</v>
      </c>
      <c r="R23" s="385">
        <v>3779.1686752708151</v>
      </c>
      <c r="S23" s="385">
        <v>-5657.7121544045522</v>
      </c>
      <c r="T23" s="385">
        <v>107889.81931938948</v>
      </c>
    </row>
    <row r="24" spans="2:20" x14ac:dyDescent="0.25">
      <c r="B24" s="378" t="s">
        <v>194</v>
      </c>
      <c r="C24" s="385">
        <v>3331.8557899500775</v>
      </c>
      <c r="D24" s="385">
        <v>1859.8145553186498</v>
      </c>
      <c r="E24" s="385">
        <v>571.91471792646803</v>
      </c>
      <c r="F24" s="385">
        <v>440.57769251873992</v>
      </c>
      <c r="G24" s="385">
        <v>618.69700085380202</v>
      </c>
      <c r="H24" s="385">
        <v>352.77777570584192</v>
      </c>
      <c r="I24" s="385">
        <v>0</v>
      </c>
      <c r="J24" s="385">
        <v>7175.6375322735794</v>
      </c>
      <c r="L24" s="378" t="s">
        <v>194</v>
      </c>
      <c r="M24" s="385">
        <v>3331.8557899500775</v>
      </c>
      <c r="N24" s="385">
        <v>1859.8145553186498</v>
      </c>
      <c r="O24" s="385">
        <v>571.91471792646803</v>
      </c>
      <c r="P24" s="385">
        <v>440.57769251873992</v>
      </c>
      <c r="Q24" s="385">
        <v>618.69700085380202</v>
      </c>
      <c r="R24" s="385">
        <v>352.77777570584192</v>
      </c>
      <c r="S24" s="385">
        <v>0</v>
      </c>
      <c r="T24" s="385">
        <v>7175.6375322735794</v>
      </c>
    </row>
    <row r="25" spans="2:20" ht="6.75" customHeight="1" x14ac:dyDescent="0.25">
      <c r="B25" s="337"/>
      <c r="L25" s="337"/>
    </row>
    <row r="26" spans="2:20" x14ac:dyDescent="0.25">
      <c r="B26" s="116" t="s">
        <v>195</v>
      </c>
      <c r="L26" s="116" t="s">
        <v>195</v>
      </c>
    </row>
    <row r="28" spans="2:20" x14ac:dyDescent="0.25">
      <c r="C28" s="29"/>
      <c r="D28" s="29"/>
      <c r="E28" s="29"/>
      <c r="F28" s="29"/>
      <c r="G28" s="29"/>
      <c r="H28" s="29"/>
      <c r="I28" s="29"/>
      <c r="J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5">
      <c r="C29" s="30"/>
      <c r="D29" s="30"/>
      <c r="E29" s="30"/>
      <c r="F29" s="30"/>
      <c r="G29" s="30"/>
      <c r="H29" s="30"/>
      <c r="I29" s="30"/>
      <c r="J29" s="30"/>
      <c r="M29" s="27"/>
      <c r="N29" s="27"/>
      <c r="O29" s="27"/>
      <c r="P29" s="27"/>
      <c r="Q29" s="27"/>
      <c r="R29" s="27"/>
      <c r="S29" s="27"/>
      <c r="T29" s="27"/>
    </row>
    <row r="30" spans="2:20" x14ac:dyDescent="0.25">
      <c r="C30" s="27"/>
      <c r="D30" s="27"/>
      <c r="E30" s="27"/>
      <c r="F30" s="27"/>
      <c r="G30" s="27"/>
      <c r="H30" s="27"/>
      <c r="I30" s="27"/>
      <c r="J30" s="27"/>
      <c r="M30" s="27"/>
      <c r="N30" s="27"/>
      <c r="O30" s="27"/>
      <c r="P30" s="27"/>
      <c r="Q30" s="27"/>
      <c r="R30" s="27"/>
      <c r="S30" s="27"/>
      <c r="T30" s="27"/>
    </row>
    <row r="32" spans="2:20" ht="23.25" x14ac:dyDescent="0.35">
      <c r="B32" s="417" t="s">
        <v>196</v>
      </c>
      <c r="C32" s="417"/>
      <c r="D32" s="417"/>
      <c r="E32" s="417"/>
      <c r="F32" s="417"/>
      <c r="G32" s="417"/>
      <c r="H32" s="417"/>
      <c r="I32" s="417"/>
      <c r="J32" s="417"/>
      <c r="L32" s="417" t="s">
        <v>197</v>
      </c>
      <c r="M32" s="417"/>
      <c r="N32" s="417"/>
      <c r="O32" s="417"/>
      <c r="P32" s="417"/>
      <c r="Q32" s="417"/>
      <c r="R32" s="417"/>
      <c r="S32" s="417"/>
      <c r="T32" s="417"/>
    </row>
    <row r="33" spans="2:20" ht="23.25" x14ac:dyDescent="0.35">
      <c r="B33" s="329"/>
      <c r="C33" s="329"/>
      <c r="D33" s="329"/>
      <c r="E33" s="329"/>
      <c r="F33" s="329"/>
      <c r="G33" s="329"/>
      <c r="H33" s="329"/>
      <c r="I33" s="329"/>
      <c r="J33" s="329"/>
      <c r="L33" s="329"/>
      <c r="M33" s="329"/>
      <c r="N33" s="329"/>
      <c r="O33" s="329"/>
      <c r="P33" s="329"/>
      <c r="Q33" s="329"/>
      <c r="R33" s="329"/>
      <c r="S33" s="329"/>
      <c r="T33" s="329"/>
    </row>
    <row r="34" spans="2:20" ht="15.75" customHeight="1" x14ac:dyDescent="0.25">
      <c r="C34" s="420" t="s">
        <v>172</v>
      </c>
      <c r="D34" s="420"/>
      <c r="E34" s="420"/>
      <c r="F34" s="420"/>
      <c r="G34" s="420"/>
      <c r="H34" s="421" t="s">
        <v>173</v>
      </c>
      <c r="M34" s="420" t="s">
        <v>172</v>
      </c>
      <c r="N34" s="420"/>
      <c r="O34" s="420"/>
      <c r="P34" s="420"/>
      <c r="Q34" s="420"/>
      <c r="R34" s="421" t="s">
        <v>173</v>
      </c>
    </row>
    <row r="35" spans="2:20" x14ac:dyDescent="0.25">
      <c r="C35" s="330" t="s">
        <v>174</v>
      </c>
      <c r="D35" s="330" t="s">
        <v>175</v>
      </c>
      <c r="E35" s="330" t="s">
        <v>176</v>
      </c>
      <c r="F35" s="330" t="s">
        <v>177</v>
      </c>
      <c r="G35" s="330" t="s">
        <v>178</v>
      </c>
      <c r="H35" s="421"/>
      <c r="I35" s="330" t="s">
        <v>179</v>
      </c>
      <c r="J35" s="330" t="s">
        <v>145</v>
      </c>
      <c r="M35" s="330" t="s">
        <v>174</v>
      </c>
      <c r="N35" s="330" t="s">
        <v>175</v>
      </c>
      <c r="O35" s="330" t="s">
        <v>176</v>
      </c>
      <c r="P35" s="330" t="s">
        <v>177</v>
      </c>
      <c r="Q35" s="330" t="s">
        <v>178</v>
      </c>
      <c r="R35" s="421"/>
      <c r="S35" s="330" t="s">
        <v>179</v>
      </c>
      <c r="T35" s="330" t="s">
        <v>145</v>
      </c>
    </row>
    <row r="36" spans="2:20" ht="15.75" x14ac:dyDescent="0.25">
      <c r="B36" s="331"/>
      <c r="L36" s="331"/>
    </row>
    <row r="37" spans="2:20" x14ac:dyDescent="0.25">
      <c r="B37" s="160" t="s">
        <v>180</v>
      </c>
      <c r="C37" s="332">
        <v>304.67053472140168</v>
      </c>
      <c r="D37" s="332">
        <v>106.44167923999998</v>
      </c>
      <c r="E37" s="332">
        <v>75.431232899399902</v>
      </c>
      <c r="F37" s="332">
        <v>37.440563326209904</v>
      </c>
      <c r="G37" s="332">
        <v>37.138125959219003</v>
      </c>
      <c r="H37" s="332"/>
      <c r="I37" s="332"/>
      <c r="J37" s="332">
        <v>561.12213614623045</v>
      </c>
      <c r="L37" s="160" t="s">
        <v>180</v>
      </c>
      <c r="M37" s="332">
        <v>1238.4733650956005</v>
      </c>
      <c r="N37" s="332">
        <v>431.41868110000001</v>
      </c>
      <c r="O37" s="332">
        <v>241.70574228160001</v>
      </c>
      <c r="P37" s="332">
        <v>115.855701041215</v>
      </c>
      <c r="Q37" s="332">
        <v>127.291558150573</v>
      </c>
      <c r="R37" s="332"/>
      <c r="S37" s="332"/>
      <c r="T37" s="332">
        <v>2154.8000000000002</v>
      </c>
    </row>
    <row r="38" spans="2:20" ht="15.75" x14ac:dyDescent="0.25">
      <c r="B38" s="331"/>
      <c r="L38" s="331"/>
    </row>
    <row r="39" spans="2:20" x14ac:dyDescent="0.25">
      <c r="B39" s="160" t="s">
        <v>181</v>
      </c>
      <c r="C39" s="333">
        <v>17103.579257359906</v>
      </c>
      <c r="D39" s="333">
        <v>16996.27317887856</v>
      </c>
      <c r="E39" s="333">
        <v>4265.3190350767991</v>
      </c>
      <c r="F39" s="333">
        <v>1267.8173352361898</v>
      </c>
      <c r="G39" s="333">
        <v>3074.6642495707983</v>
      </c>
      <c r="H39" s="333">
        <v>2596.8304793139901</v>
      </c>
      <c r="I39" s="333">
        <v>-367.46945767916276</v>
      </c>
      <c r="J39" s="333">
        <v>44937.014077757522</v>
      </c>
      <c r="L39" s="160" t="s">
        <v>181</v>
      </c>
      <c r="M39" s="333">
        <v>67162.280621172293</v>
      </c>
      <c r="N39" s="333">
        <v>61498.859849503395</v>
      </c>
      <c r="O39" s="333">
        <v>14485.586649837083</v>
      </c>
      <c r="P39" s="333">
        <v>5647.1124338454247</v>
      </c>
      <c r="Q39" s="333">
        <v>11422.423266153623</v>
      </c>
      <c r="R39" s="333">
        <v>10582.086911806564</v>
      </c>
      <c r="S39" s="333">
        <v>-1484.5703322407992</v>
      </c>
      <c r="T39" s="333">
        <v>169313.77940007759</v>
      </c>
    </row>
    <row r="40" spans="2:20" x14ac:dyDescent="0.25">
      <c r="B40" s="378" t="s">
        <v>182</v>
      </c>
      <c r="C40" s="134">
        <v>-235.78385734</v>
      </c>
      <c r="D40" s="134">
        <v>0</v>
      </c>
      <c r="E40" s="134">
        <v>-30.225138766500532</v>
      </c>
      <c r="F40" s="134">
        <v>0</v>
      </c>
      <c r="G40" s="134">
        <v>-1.7021644972520007</v>
      </c>
      <c r="H40" s="134">
        <v>-99.758297075409914</v>
      </c>
      <c r="I40" s="134">
        <v>367.46945767916276</v>
      </c>
      <c r="J40" s="134">
        <v>3.0559021979570391E-13</v>
      </c>
      <c r="L40" s="378" t="s">
        <v>182</v>
      </c>
      <c r="M40" s="134">
        <v>-934.41486196999995</v>
      </c>
      <c r="N40" s="134">
        <v>0</v>
      </c>
      <c r="O40" s="134">
        <v>-144.23831281374706</v>
      </c>
      <c r="P40" s="134">
        <v>0</v>
      </c>
      <c r="Q40" s="134">
        <v>-6.0035958109739296</v>
      </c>
      <c r="R40" s="134">
        <v>-399.91356164607799</v>
      </c>
      <c r="S40" s="134">
        <v>1484.5703322407992</v>
      </c>
      <c r="T40" s="134">
        <v>2.3283064365386963E-13</v>
      </c>
    </row>
    <row r="41" spans="2:20" x14ac:dyDescent="0.25">
      <c r="B41" s="160" t="s">
        <v>183</v>
      </c>
      <c r="C41" s="333">
        <v>16867.795400019906</v>
      </c>
      <c r="D41" s="333">
        <v>16996.27317887856</v>
      </c>
      <c r="E41" s="333">
        <v>4235.0938963102981</v>
      </c>
      <c r="F41" s="333">
        <v>1267.8173352361898</v>
      </c>
      <c r="G41" s="333">
        <v>3072.9620850735455</v>
      </c>
      <c r="H41" s="333">
        <v>2497.0721822385808</v>
      </c>
      <c r="I41" s="333">
        <v>0</v>
      </c>
      <c r="J41" s="333">
        <v>44937.014077757522</v>
      </c>
      <c r="L41" s="160" t="s">
        <v>183</v>
      </c>
      <c r="M41" s="333">
        <v>66227.865759202294</v>
      </c>
      <c r="N41" s="333">
        <v>61498.859849503395</v>
      </c>
      <c r="O41" s="333">
        <v>14341.348337023337</v>
      </c>
      <c r="P41" s="333">
        <v>5647.1124338454247</v>
      </c>
      <c r="Q41" s="333">
        <v>11416.419670342648</v>
      </c>
      <c r="R41" s="333">
        <v>10182.173350160487</v>
      </c>
      <c r="S41" s="333">
        <v>0</v>
      </c>
      <c r="T41" s="333">
        <v>169313.77940007759</v>
      </c>
    </row>
    <row r="42" spans="2:20" x14ac:dyDescent="0.25">
      <c r="B42" s="378" t="s">
        <v>71</v>
      </c>
      <c r="C42" s="134">
        <v>2984.2640105440523</v>
      </c>
      <c r="D42" s="134">
        <v>1582.0435085818353</v>
      </c>
      <c r="E42" s="134">
        <v>881.82764923447121</v>
      </c>
      <c r="F42" s="134">
        <v>200.08188857721163</v>
      </c>
      <c r="G42" s="134">
        <v>458.09746798646859</v>
      </c>
      <c r="H42" s="134">
        <v>-99.491522287255478</v>
      </c>
      <c r="I42" s="134">
        <v>0</v>
      </c>
      <c r="J42" s="134">
        <v>6006.823002636781</v>
      </c>
      <c r="L42" s="378" t="s">
        <v>71</v>
      </c>
      <c r="M42" s="134">
        <v>13422.784951637861</v>
      </c>
      <c r="N42" s="134">
        <v>5485.3653112607344</v>
      </c>
      <c r="O42" s="134">
        <v>1723.3715551363466</v>
      </c>
      <c r="P42" s="134">
        <v>291.27301009802335</v>
      </c>
      <c r="Q42" s="134">
        <v>910.77164208311706</v>
      </c>
      <c r="R42" s="134">
        <v>-361.16177175327635</v>
      </c>
      <c r="S42" s="134">
        <v>0</v>
      </c>
      <c r="T42" s="134">
        <v>21472.404698462804</v>
      </c>
    </row>
    <row r="43" spans="2:20" x14ac:dyDescent="0.25">
      <c r="B43" s="160" t="s">
        <v>81</v>
      </c>
      <c r="C43" s="333">
        <v>4012.369379344048</v>
      </c>
      <c r="D43" s="333">
        <v>2247.5797843538467</v>
      </c>
      <c r="E43" s="333">
        <v>1238.6066109272856</v>
      </c>
      <c r="F43" s="333">
        <v>288.01932987256163</v>
      </c>
      <c r="G43" s="333">
        <v>729.2041000642181</v>
      </c>
      <c r="H43" s="333">
        <v>117.35114776405797</v>
      </c>
      <c r="I43" s="333">
        <v>0</v>
      </c>
      <c r="J43" s="333">
        <v>8633.1310942242817</v>
      </c>
      <c r="L43" s="160" t="s">
        <v>81</v>
      </c>
      <c r="M43" s="333">
        <v>16657.31917576956</v>
      </c>
      <c r="N43" s="333">
        <v>8676.6487920089294</v>
      </c>
      <c r="O43" s="333">
        <v>3336.8586049483424</v>
      </c>
      <c r="P43" s="333">
        <v>812.94580131860778</v>
      </c>
      <c r="Q43" s="333">
        <v>2099.1427151445573</v>
      </c>
      <c r="R43" s="333">
        <v>564.471</v>
      </c>
      <c r="S43" s="333">
        <v>0</v>
      </c>
      <c r="T43" s="333">
        <v>32147.386831088261</v>
      </c>
    </row>
    <row r="44" spans="2:20" x14ac:dyDescent="0.25">
      <c r="B44" s="334" t="s">
        <v>184</v>
      </c>
      <c r="C44" s="335">
        <v>0.23787159401632965</v>
      </c>
      <c r="D44" s="335">
        <v>0.13223956573885484</v>
      </c>
      <c r="E44" s="335">
        <v>0.29246260915404626</v>
      </c>
      <c r="F44" s="335">
        <v>0.22717730848734977</v>
      </c>
      <c r="G44" s="335">
        <v>0.23729681000823868</v>
      </c>
      <c r="H44" s="335">
        <v>4.6995496805724998E-2</v>
      </c>
      <c r="I44" s="335"/>
      <c r="J44" s="335">
        <v>0.19211626031239631</v>
      </c>
      <c r="L44" s="334" t="s">
        <v>184</v>
      </c>
      <c r="M44" s="335">
        <v>0.25151526453130557</v>
      </c>
      <c r="N44" s="335">
        <v>0.14108633579942692</v>
      </c>
      <c r="O44" s="335">
        <v>0.23267398061408043</v>
      </c>
      <c r="P44" s="335">
        <v>0.14395778565454007</v>
      </c>
      <c r="Q44" s="335">
        <v>0.18387049318077095</v>
      </c>
      <c r="R44" s="335">
        <v>5.5437182278094202E-2</v>
      </c>
      <c r="S44" s="335"/>
      <c r="T44" s="335">
        <v>0.18986869789921854</v>
      </c>
    </row>
    <row r="45" spans="2:20" x14ac:dyDescent="0.25">
      <c r="B45" s="378" t="s">
        <v>185</v>
      </c>
      <c r="C45" s="134">
        <v>281.40000000000038</v>
      </c>
      <c r="D45" s="134">
        <v>49.598946987767938</v>
      </c>
      <c r="E45" s="134">
        <v>26.705246703470998</v>
      </c>
      <c r="F45" s="134">
        <v>8.3147574248268459</v>
      </c>
      <c r="G45" s="134">
        <v>12.528710483331</v>
      </c>
      <c r="H45" s="134">
        <v>3.347241118944992</v>
      </c>
      <c r="I45" s="134">
        <v>0</v>
      </c>
      <c r="J45" s="134">
        <v>381.89490271834217</v>
      </c>
      <c r="L45" s="378" t="s">
        <v>185</v>
      </c>
      <c r="M45" s="134">
        <v>281.13825866000036</v>
      </c>
      <c r="N45" s="134">
        <v>431.43980678774295</v>
      </c>
      <c r="O45" s="134">
        <v>171.39852241627298</v>
      </c>
      <c r="P45" s="134">
        <v>12.766042168940366</v>
      </c>
      <c r="Q45" s="134">
        <v>100.899485662372</v>
      </c>
      <c r="R45" s="134">
        <v>53.691932898228998</v>
      </c>
      <c r="S45" s="134">
        <v>0</v>
      </c>
      <c r="T45" s="134">
        <v>1051.3340485935578</v>
      </c>
    </row>
    <row r="46" spans="2:20" x14ac:dyDescent="0.25">
      <c r="B46" s="378" t="s">
        <v>80</v>
      </c>
      <c r="C46" s="134">
        <v>746.70536879999941</v>
      </c>
      <c r="D46" s="134">
        <v>615.93732878424419</v>
      </c>
      <c r="E46" s="134">
        <v>330.0731875936205</v>
      </c>
      <c r="F46" s="134">
        <v>79.622683870523005</v>
      </c>
      <c r="G46" s="134">
        <v>258.57792159441823</v>
      </c>
      <c r="H46" s="134">
        <v>213.49617083062779</v>
      </c>
      <c r="I46" s="134">
        <v>0</v>
      </c>
      <c r="J46" s="134">
        <v>2244.4131888691568</v>
      </c>
      <c r="L46" s="378" t="s">
        <v>186</v>
      </c>
      <c r="M46" s="134">
        <v>2953.39643045</v>
      </c>
      <c r="N46" s="134">
        <v>2759.8436739604522</v>
      </c>
      <c r="O46" s="134">
        <v>1442.088</v>
      </c>
      <c r="P46" s="134">
        <v>508.90674905164389</v>
      </c>
      <c r="Q46" s="134">
        <v>1087.4715873990683</v>
      </c>
      <c r="R46" s="134">
        <v>871.94111577500689</v>
      </c>
      <c r="S46" s="134">
        <v>0</v>
      </c>
      <c r="T46" s="134">
        <v>9623.6480840318945</v>
      </c>
    </row>
    <row r="47" spans="2:20" x14ac:dyDescent="0.25">
      <c r="B47" s="378" t="s">
        <v>187</v>
      </c>
      <c r="C47" s="134">
        <v>506.39430416999852</v>
      </c>
      <c r="D47" s="134">
        <v>5.7648196107890035</v>
      </c>
      <c r="E47" s="134">
        <v>288.02884079183826</v>
      </c>
      <c r="F47" s="134">
        <v>1.3529857702881127</v>
      </c>
      <c r="G47" s="134">
        <v>19.595181691158</v>
      </c>
      <c r="H47" s="134">
        <v>16.560986534217999</v>
      </c>
      <c r="I47" s="134">
        <v>0</v>
      </c>
      <c r="J47" s="134">
        <v>837.69711856829099</v>
      </c>
      <c r="L47" s="378" t="s">
        <v>187</v>
      </c>
      <c r="M47" s="134">
        <v>4871.1936799261166</v>
      </c>
      <c r="N47" s="134">
        <v>32.974447218386999</v>
      </c>
      <c r="O47" s="134">
        <v>1442.6224948026852</v>
      </c>
      <c r="P47" s="134">
        <v>41.697557998999208</v>
      </c>
      <c r="Q47" s="134">
        <v>47.847677258969</v>
      </c>
      <c r="R47" s="134">
        <v>64.756196814234002</v>
      </c>
      <c r="S47" s="134">
        <v>0</v>
      </c>
      <c r="T47" s="134">
        <v>6501.0920540193929</v>
      </c>
    </row>
    <row r="48" spans="2:20" x14ac:dyDescent="0.25">
      <c r="B48" s="378" t="s">
        <v>188</v>
      </c>
      <c r="C48" s="134">
        <v>1621.7997811235002</v>
      </c>
      <c r="D48" s="134">
        <v>190.65873392695502</v>
      </c>
      <c r="E48" s="134">
        <v>396.2902549808307</v>
      </c>
      <c r="F48" s="134">
        <v>26.339789753545979</v>
      </c>
      <c r="G48" s="134">
        <v>104.84837027757301</v>
      </c>
      <c r="H48" s="134">
        <v>32.00038105644898</v>
      </c>
      <c r="I48" s="134">
        <v>0</v>
      </c>
      <c r="J48" s="134">
        <v>2371.9373111188552</v>
      </c>
      <c r="L48" s="378" t="s">
        <v>188</v>
      </c>
      <c r="M48" s="134">
        <v>6532.9153226759909</v>
      </c>
      <c r="N48" s="134">
        <v>731.2423254468481</v>
      </c>
      <c r="O48" s="134">
        <v>2259.340876333124</v>
      </c>
      <c r="P48" s="134">
        <v>115.65188655225499</v>
      </c>
      <c r="Q48" s="134">
        <v>231.35712152337149</v>
      </c>
      <c r="R48" s="134">
        <v>106.49830224295799</v>
      </c>
      <c r="S48" s="134">
        <v>0</v>
      </c>
      <c r="T48" s="134">
        <v>9977.0058347745489</v>
      </c>
    </row>
    <row r="49" spans="2:20" x14ac:dyDescent="0.25">
      <c r="B49" s="378" t="s">
        <v>189</v>
      </c>
      <c r="C49" s="134">
        <v>12.276861829001017</v>
      </c>
      <c r="D49" s="134">
        <v>14.954768520684999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27.231630349686018</v>
      </c>
      <c r="L49" s="378" t="s">
        <v>189</v>
      </c>
      <c r="M49" s="134">
        <v>-10.70764998008698</v>
      </c>
      <c r="N49" s="134">
        <v>14.954759453364998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4.2471094732780186</v>
      </c>
    </row>
    <row r="50" spans="2:20" x14ac:dyDescent="0.25">
      <c r="B50" s="378" t="s">
        <v>190</v>
      </c>
      <c r="C50" s="134">
        <v>1881.1358954295515</v>
      </c>
      <c r="D50" s="134">
        <v>1412.1043627863551</v>
      </c>
      <c r="E50" s="134">
        <v>773.56623504547827</v>
      </c>
      <c r="F50" s="134">
        <v>175.09508345136661</v>
      </c>
      <c r="G50" s="134">
        <v>372.84427940005367</v>
      </c>
      <c r="H50" s="134">
        <v>-114.93091680948739</v>
      </c>
      <c r="I50" s="134">
        <v>0</v>
      </c>
      <c r="J50" s="134">
        <v>4499.8149393033164</v>
      </c>
      <c r="L50" s="378" t="s">
        <v>190</v>
      </c>
      <c r="M50" s="134">
        <v>11750.355645589087</v>
      </c>
      <c r="N50" s="134">
        <v>4802.0521924856403</v>
      </c>
      <c r="O50" s="134">
        <v>906.65317365073383</v>
      </c>
      <c r="P50" s="134">
        <v>217.31868153210652</v>
      </c>
      <c r="Q50" s="134">
        <v>727.26219781871464</v>
      </c>
      <c r="R50" s="134">
        <v>-402.90386356407043</v>
      </c>
      <c r="S50" s="134">
        <v>0</v>
      </c>
      <c r="T50" s="134">
        <v>18000.738027512212</v>
      </c>
    </row>
    <row r="51" spans="2:20" ht="15.75" x14ac:dyDescent="0.25">
      <c r="B51" s="336"/>
      <c r="L51" s="336"/>
    </row>
    <row r="52" spans="2:20" x14ac:dyDescent="0.25">
      <c r="B52" s="160" t="s">
        <v>191</v>
      </c>
      <c r="C52" s="333">
        <v>69758.459700796928</v>
      </c>
      <c r="D52" s="333">
        <v>101271.08064336835</v>
      </c>
      <c r="E52" s="333">
        <v>40771.094241556697</v>
      </c>
      <c r="F52" s="333">
        <v>8132.6761709539333</v>
      </c>
      <c r="G52" s="333">
        <v>22293.565710344606</v>
      </c>
      <c r="H52" s="333">
        <v>12110.099878985766</v>
      </c>
      <c r="I52" s="333">
        <v>-8363.3373439653096</v>
      </c>
      <c r="J52" s="333">
        <v>245973.63900204099</v>
      </c>
      <c r="K52" s="16"/>
      <c r="L52" s="160" t="s">
        <v>191</v>
      </c>
      <c r="M52" s="333">
        <v>69758.459700796928</v>
      </c>
      <c r="N52" s="333">
        <v>101271.08064336835</v>
      </c>
      <c r="O52" s="333">
        <v>40771.094241556697</v>
      </c>
      <c r="P52" s="333">
        <v>8132.6761709539333</v>
      </c>
      <c r="Q52" s="333">
        <v>22293.565710344606</v>
      </c>
      <c r="R52" s="333">
        <v>12110.099878985766</v>
      </c>
      <c r="S52" s="333">
        <v>-8363.3373439653096</v>
      </c>
      <c r="T52" s="333">
        <v>245973.63900204099</v>
      </c>
    </row>
    <row r="53" spans="2:20" x14ac:dyDescent="0.25">
      <c r="B53" s="378" t="s">
        <v>192</v>
      </c>
      <c r="C53" s="134">
        <v>7380.5756526306341</v>
      </c>
      <c r="D53" s="134">
        <v>587.82069019920004</v>
      </c>
      <c r="E53" s="134">
        <v>0</v>
      </c>
      <c r="F53" s="134">
        <v>339.81279857250001</v>
      </c>
      <c r="G53" s="134">
        <v>0</v>
      </c>
      <c r="H53" s="134">
        <v>0</v>
      </c>
      <c r="I53" s="134">
        <v>0</v>
      </c>
      <c r="J53" s="134">
        <v>8308.2091414023344</v>
      </c>
      <c r="L53" s="378" t="s">
        <v>192</v>
      </c>
      <c r="M53" s="134">
        <v>7380.5756526306341</v>
      </c>
      <c r="N53" s="134">
        <v>587.82069019920004</v>
      </c>
      <c r="O53" s="134">
        <v>0</v>
      </c>
      <c r="P53" s="134">
        <v>339.81279857250001</v>
      </c>
      <c r="Q53" s="134">
        <v>0</v>
      </c>
      <c r="R53" s="134">
        <v>0</v>
      </c>
      <c r="S53" s="134">
        <v>0</v>
      </c>
      <c r="T53" s="134">
        <v>8308.2091414023344</v>
      </c>
    </row>
    <row r="54" spans="2:20" x14ac:dyDescent="0.25">
      <c r="B54" s="378" t="s">
        <v>193</v>
      </c>
      <c r="C54" s="134">
        <v>43492.610765353296</v>
      </c>
      <c r="D54" s="134">
        <v>35803.677065905045</v>
      </c>
      <c r="E54" s="134">
        <v>14004.60462810961</v>
      </c>
      <c r="F54" s="134">
        <v>1335.6429519254361</v>
      </c>
      <c r="G54" s="134">
        <v>5612.424924042668</v>
      </c>
      <c r="H54" s="134">
        <v>2932.0856735440252</v>
      </c>
      <c r="I54" s="134">
        <v>-4627.5951974580712</v>
      </c>
      <c r="J54" s="134">
        <v>98553.450811422008</v>
      </c>
      <c r="L54" s="378" t="s">
        <v>193</v>
      </c>
      <c r="M54" s="134">
        <v>43492.610765353296</v>
      </c>
      <c r="N54" s="134">
        <v>35803.677065905045</v>
      </c>
      <c r="O54" s="134">
        <v>14004.60462810961</v>
      </c>
      <c r="P54" s="134">
        <v>1335.6429519254361</v>
      </c>
      <c r="Q54" s="134">
        <v>5612.424924042668</v>
      </c>
      <c r="R54" s="134">
        <v>2932.0856735440252</v>
      </c>
      <c r="S54" s="134">
        <v>-4627.5951974580712</v>
      </c>
      <c r="T54" s="134">
        <v>98553.450811422008</v>
      </c>
    </row>
    <row r="55" spans="2:20" x14ac:dyDescent="0.25">
      <c r="B55" s="378" t="s">
        <v>194</v>
      </c>
      <c r="C55" s="134">
        <v>3428.1724813800893</v>
      </c>
      <c r="D55" s="134">
        <v>1998.7832395145597</v>
      </c>
      <c r="E55" s="134">
        <v>312.65014815276902</v>
      </c>
      <c r="F55" s="134">
        <v>243.35387339123997</v>
      </c>
      <c r="G55" s="134">
        <v>434.2153666883741</v>
      </c>
      <c r="H55" s="134">
        <v>305.93488117006314</v>
      </c>
      <c r="I55" s="134">
        <v>0</v>
      </c>
      <c r="J55" s="134">
        <v>6723.1099902970946</v>
      </c>
      <c r="L55" s="378" t="s">
        <v>194</v>
      </c>
      <c r="M55" s="134">
        <v>3428.1724813800893</v>
      </c>
      <c r="N55" s="134">
        <v>1998.7832395145597</v>
      </c>
      <c r="O55" s="134">
        <v>312.65014815276902</v>
      </c>
      <c r="P55" s="134">
        <v>243.35387339123997</v>
      </c>
      <c r="Q55" s="134">
        <v>434.2153666883741</v>
      </c>
      <c r="R55" s="134">
        <v>305.93488117006314</v>
      </c>
      <c r="S55" s="134">
        <v>0</v>
      </c>
      <c r="T55" s="134">
        <v>6723.1099902970946</v>
      </c>
    </row>
    <row r="56" spans="2:20" x14ac:dyDescent="0.25">
      <c r="B56" s="337"/>
      <c r="L56" s="337"/>
    </row>
    <row r="57" spans="2:20" x14ac:dyDescent="0.25">
      <c r="B57" s="116" t="s">
        <v>195</v>
      </c>
      <c r="L57" s="116" t="s">
        <v>195</v>
      </c>
    </row>
  </sheetData>
  <mergeCells count="12">
    <mergeCell ref="B32:J32"/>
    <mergeCell ref="L32:T32"/>
    <mergeCell ref="C34:G34"/>
    <mergeCell ref="H34:H35"/>
    <mergeCell ref="M34:Q34"/>
    <mergeCell ref="R34:R35"/>
    <mergeCell ref="B1:J1"/>
    <mergeCell ref="L1:T1"/>
    <mergeCell ref="C3:G3"/>
    <mergeCell ref="H3:H4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9"/>
  <sheetViews>
    <sheetView showGridLines="0" zoomScaleNormal="100" zoomScalePageLayoutView="120" workbookViewId="0">
      <selection activeCell="B1" sqref="B1:M20"/>
    </sheetView>
  </sheetViews>
  <sheetFormatPr baseColWidth="10"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 outlineLevel="1"/>
    <col min="10" max="11" width="14.140625" customWidth="1" outlineLevel="1"/>
    <col min="12" max="12" width="1.28515625" customWidth="1" outlineLevel="1"/>
    <col min="13" max="13" width="12.7109375" customWidth="1" outlineLevel="1"/>
    <col min="15" max="15" width="4.7109375" customWidth="1"/>
  </cols>
  <sheetData>
    <row r="1" spans="2:16" ht="27" customHeight="1" x14ac:dyDescent="0.25">
      <c r="B1" s="398" t="s">
        <v>23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51"/>
      <c r="O1" s="1"/>
      <c r="P1" s="1"/>
    </row>
    <row r="2" spans="2:16" ht="6" customHeight="1" x14ac:dyDescent="0.25">
      <c r="B2" s="52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2"/>
    </row>
    <row r="3" spans="2:16" ht="23.1" customHeight="1" x14ac:dyDescent="0.25">
      <c r="B3" s="208"/>
      <c r="C3" s="209"/>
      <c r="D3" s="209"/>
      <c r="E3" s="225" t="str">
        <f>Resumen!F5</f>
        <v>4T21</v>
      </c>
      <c r="F3" s="225" t="str">
        <f>Resumen!G5</f>
        <v>4T20</v>
      </c>
      <c r="G3" s="195"/>
      <c r="H3" s="196" t="s">
        <v>6</v>
      </c>
      <c r="I3" s="341"/>
      <c r="J3" s="318" t="str">
        <f>Resumen!I5</f>
        <v>Ene-Dic'21</v>
      </c>
      <c r="K3" s="318" t="str">
        <f>Resumen!J5</f>
        <v>Ene-Dic'20</v>
      </c>
      <c r="L3" s="285"/>
      <c r="M3" s="196" t="s">
        <v>6</v>
      </c>
      <c r="N3" s="52"/>
    </row>
    <row r="4" spans="2:16" ht="18.95" customHeight="1" x14ac:dyDescent="0.25">
      <c r="B4" s="158"/>
      <c r="C4" s="159" t="s">
        <v>24</v>
      </c>
      <c r="D4" s="159"/>
      <c r="E4" s="119"/>
      <c r="F4" s="119"/>
      <c r="G4" s="56"/>
      <c r="H4" s="135"/>
      <c r="I4" s="56"/>
      <c r="J4" s="119"/>
      <c r="K4" s="119"/>
      <c r="L4" s="56"/>
      <c r="M4" s="135"/>
      <c r="N4" s="52"/>
    </row>
    <row r="5" spans="2:16" ht="18.95" customHeight="1" x14ac:dyDescent="0.25">
      <c r="B5" s="158"/>
      <c r="C5" s="401" t="s">
        <v>25</v>
      </c>
      <c r="D5" s="401"/>
      <c r="E5" s="58">
        <v>313.63793264061695</v>
      </c>
      <c r="F5" s="281">
        <v>297.74893139840088</v>
      </c>
      <c r="G5" s="54"/>
      <c r="H5" s="136">
        <v>5.3363755723965678</v>
      </c>
      <c r="I5" s="54"/>
      <c r="J5" s="278">
        <v>1187.3877327683583</v>
      </c>
      <c r="K5" s="58">
        <v>1141.9935217593302</v>
      </c>
      <c r="L5" s="54"/>
      <c r="M5" s="136">
        <v>3.9749972433376746</v>
      </c>
      <c r="N5" s="52"/>
    </row>
    <row r="6" spans="2:16" ht="18.95" customHeight="1" x14ac:dyDescent="0.25">
      <c r="B6" s="158"/>
      <c r="C6" s="401" t="s">
        <v>26</v>
      </c>
      <c r="D6" s="401"/>
      <c r="E6" s="58">
        <v>117.52218670629097</v>
      </c>
      <c r="F6" s="282">
        <v>110.75264639367093</v>
      </c>
      <c r="G6" s="54"/>
      <c r="H6" s="136">
        <v>6.1123056947620658</v>
      </c>
      <c r="I6" s="54"/>
      <c r="J6" s="278">
        <v>428.48150631263991</v>
      </c>
      <c r="K6" s="58">
        <v>396.90233482770009</v>
      </c>
      <c r="L6" s="54"/>
      <c r="M6" s="136">
        <v>7.9564085957440245</v>
      </c>
      <c r="N6" s="52"/>
    </row>
    <row r="7" spans="2:16" ht="21" customHeight="1" x14ac:dyDescent="0.25">
      <c r="B7" s="158"/>
      <c r="C7" s="160" t="s">
        <v>27</v>
      </c>
      <c r="D7" s="159"/>
      <c r="E7" s="123">
        <v>431.16011934690789</v>
      </c>
      <c r="F7" s="283">
        <v>408.50157779207183</v>
      </c>
      <c r="G7" s="54"/>
      <c r="H7" s="136">
        <v>5.5467451747198249</v>
      </c>
      <c r="I7" s="54"/>
      <c r="J7" s="279">
        <v>1615.8692390809981</v>
      </c>
      <c r="K7" s="123">
        <v>1538.8958565870303</v>
      </c>
      <c r="L7" s="54"/>
      <c r="M7" s="136">
        <v>5.0018578037294592</v>
      </c>
      <c r="N7" s="52"/>
    </row>
    <row r="8" spans="2:16" ht="18.95" customHeight="1" x14ac:dyDescent="0.25">
      <c r="B8" s="158"/>
      <c r="C8" s="401" t="s">
        <v>28</v>
      </c>
      <c r="D8" s="401"/>
      <c r="E8" s="58">
        <v>59.956593750457429</v>
      </c>
      <c r="F8" s="282">
        <v>55.1</v>
      </c>
      <c r="G8" s="54"/>
      <c r="H8" s="136">
        <v>8.8141447376722795</v>
      </c>
      <c r="I8" s="54"/>
      <c r="J8" s="278">
        <v>239.31346518798625</v>
      </c>
      <c r="K8" s="58">
        <v>215.38699727697497</v>
      </c>
      <c r="L8" s="54"/>
      <c r="M8" s="136">
        <v>11.108594396830407</v>
      </c>
      <c r="N8" s="52"/>
    </row>
    <row r="9" spans="2:16" ht="18.95" customHeight="1" x14ac:dyDescent="0.25">
      <c r="B9" s="158"/>
      <c r="C9" s="401" t="s">
        <v>29</v>
      </c>
      <c r="D9" s="401"/>
      <c r="E9" s="58">
        <v>49.628221984147558</v>
      </c>
      <c r="F9" s="282">
        <v>43.8</v>
      </c>
      <c r="G9" s="54"/>
      <c r="H9" s="136">
        <v>13.306442886181657</v>
      </c>
      <c r="I9" s="277"/>
      <c r="J9" s="278">
        <v>197.6097626192726</v>
      </c>
      <c r="K9" s="58">
        <v>170.1450821562143</v>
      </c>
      <c r="L9" s="54"/>
      <c r="M9" s="136">
        <v>16.141918482158847</v>
      </c>
      <c r="N9" s="52"/>
    </row>
    <row r="10" spans="2:16" ht="21" customHeight="1" x14ac:dyDescent="0.25">
      <c r="B10" s="158"/>
      <c r="C10" s="160" t="s">
        <v>30</v>
      </c>
      <c r="D10" s="159"/>
      <c r="E10" s="123">
        <v>540.74493508151295</v>
      </c>
      <c r="F10" s="283">
        <v>507.34732616082874</v>
      </c>
      <c r="G10" s="54"/>
      <c r="H10" s="136">
        <v>6.5827899741600637</v>
      </c>
      <c r="I10" s="54"/>
      <c r="J10" s="279">
        <v>2052.792466888257</v>
      </c>
      <c r="K10" s="123">
        <v>1924.3</v>
      </c>
      <c r="L10" s="54"/>
      <c r="M10" s="136">
        <v>6.6773614762904332</v>
      </c>
      <c r="N10" s="52"/>
    </row>
    <row r="11" spans="2:16" ht="18.95" customHeight="1" x14ac:dyDescent="0.25">
      <c r="B11" s="158"/>
      <c r="C11" s="401" t="s">
        <v>31</v>
      </c>
      <c r="D11" s="401"/>
      <c r="E11" s="58">
        <v>52.862450982597153</v>
      </c>
      <c r="F11" s="282">
        <v>53.77480998540171</v>
      </c>
      <c r="G11" s="54"/>
      <c r="H11" s="136">
        <v>-1.6966289663361667</v>
      </c>
      <c r="I11" s="54"/>
      <c r="J11" s="278">
        <v>226.85354829019502</v>
      </c>
      <c r="K11" s="58">
        <v>230.38186203400051</v>
      </c>
      <c r="L11" s="54"/>
      <c r="M11" s="136">
        <v>-1.5315067395734294</v>
      </c>
      <c r="N11" s="52"/>
    </row>
    <row r="12" spans="2:16" ht="21" customHeight="1" x14ac:dyDescent="0.25">
      <c r="B12" s="158"/>
      <c r="C12" s="160" t="s">
        <v>32</v>
      </c>
      <c r="D12" s="159"/>
      <c r="E12" s="123">
        <v>593.60738606410996</v>
      </c>
      <c r="F12" s="283">
        <v>561.12213614623056</v>
      </c>
      <c r="G12" s="54"/>
      <c r="H12" s="136">
        <v>5.7893367281831143</v>
      </c>
      <c r="I12" s="54"/>
      <c r="J12" s="279">
        <v>2279.6999999999998</v>
      </c>
      <c r="K12" s="123">
        <v>2154.8000000000002</v>
      </c>
      <c r="L12" s="54"/>
      <c r="M12" s="136">
        <v>5.7963616112864047</v>
      </c>
      <c r="N12" s="52"/>
    </row>
    <row r="13" spans="2:16" ht="21" customHeight="1" x14ac:dyDescent="0.25">
      <c r="B13" s="158"/>
      <c r="C13" s="159" t="s">
        <v>33</v>
      </c>
      <c r="D13" s="159"/>
      <c r="E13" s="343"/>
      <c r="F13" s="344"/>
      <c r="G13" s="56"/>
      <c r="H13" s="136"/>
      <c r="I13" s="56"/>
      <c r="J13" s="120"/>
      <c r="K13" s="121"/>
      <c r="L13" s="56"/>
      <c r="M13" s="136"/>
      <c r="N13" s="52"/>
    </row>
    <row r="14" spans="2:16" ht="18.95" customHeight="1" x14ac:dyDescent="0.25">
      <c r="B14" s="158"/>
      <c r="C14" s="378" t="s">
        <v>34</v>
      </c>
      <c r="D14" s="159"/>
      <c r="E14" s="263">
        <v>49137.880544301835</v>
      </c>
      <c r="F14" s="284">
        <v>42664.946218011894</v>
      </c>
      <c r="G14" s="54"/>
      <c r="H14" s="136">
        <v>15.171551589949651</v>
      </c>
      <c r="I14" s="54"/>
      <c r="J14" s="280">
        <v>183366.37657369534</v>
      </c>
      <c r="K14" s="263">
        <v>169313.77940007759</v>
      </c>
      <c r="L14" s="54"/>
      <c r="M14" s="136">
        <v>8.2997362786476856</v>
      </c>
      <c r="N14" s="52"/>
    </row>
    <row r="15" spans="2:16" ht="18.95" customHeight="1" x14ac:dyDescent="0.25">
      <c r="B15" s="161"/>
      <c r="C15" s="400" t="s">
        <v>11</v>
      </c>
      <c r="D15" s="400"/>
      <c r="E15" s="263">
        <v>9126.8019227894802</v>
      </c>
      <c r="F15" s="284">
        <v>8633.1310942242817</v>
      </c>
      <c r="G15" s="65"/>
      <c r="H15" s="137">
        <v>5.7183288794893095</v>
      </c>
      <c r="I15" s="54"/>
      <c r="J15" s="280">
        <v>35405.533859548072</v>
      </c>
      <c r="K15" s="263">
        <v>32147.386831088257</v>
      </c>
      <c r="L15" s="65"/>
      <c r="M15" s="137">
        <v>10.135029156736962</v>
      </c>
      <c r="N15" s="52"/>
    </row>
    <row r="16" spans="2:16" ht="18.95" customHeight="1" x14ac:dyDescent="0.25">
      <c r="B16" s="161"/>
      <c r="C16" s="400" t="s">
        <v>35</v>
      </c>
      <c r="D16" s="400"/>
      <c r="E16" s="358">
        <v>0.18573861594540933</v>
      </c>
      <c r="F16" s="375">
        <v>0.20234716926889329</v>
      </c>
      <c r="G16" s="65"/>
      <c r="H16" s="383" t="s">
        <v>36</v>
      </c>
      <c r="I16" s="54"/>
      <c r="J16" s="357">
        <v>0.19308629270600497</v>
      </c>
      <c r="K16" s="357">
        <v>0.18986869789921851</v>
      </c>
      <c r="L16" s="65"/>
      <c r="M16" s="137" t="s">
        <v>37</v>
      </c>
      <c r="N16" s="52"/>
    </row>
    <row r="17" spans="2:16" s="337" customFormat="1" ht="9" customHeight="1" x14ac:dyDescent="0.25">
      <c r="B17" s="359"/>
      <c r="C17" s="360"/>
      <c r="D17" s="360"/>
      <c r="E17" s="361"/>
      <c r="F17" s="361"/>
      <c r="G17" s="362"/>
      <c r="H17" s="363"/>
      <c r="I17" s="364"/>
      <c r="J17" s="361"/>
      <c r="K17" s="361"/>
      <c r="L17" s="362"/>
      <c r="M17" s="363"/>
      <c r="N17" s="359"/>
    </row>
    <row r="18" spans="2:16" ht="14.25" customHeight="1" x14ac:dyDescent="0.25">
      <c r="B18" s="70"/>
      <c r="C18" s="71" t="s">
        <v>38</v>
      </c>
      <c r="D18" s="62"/>
      <c r="E18" s="68"/>
      <c r="F18" s="68"/>
      <c r="G18" s="69"/>
      <c r="H18" s="52"/>
      <c r="I18" s="52"/>
      <c r="J18" s="68"/>
      <c r="K18" s="68"/>
      <c r="L18" s="69"/>
      <c r="M18" s="52"/>
      <c r="N18" s="52"/>
    </row>
    <row r="19" spans="2:16" ht="14.25" customHeight="1" x14ac:dyDescent="0.25">
      <c r="B19" s="70"/>
      <c r="C19" s="71" t="s">
        <v>39</v>
      </c>
      <c r="D19" s="72"/>
      <c r="E19" s="73"/>
      <c r="F19" s="73"/>
      <c r="G19" s="74"/>
      <c r="H19" s="70"/>
      <c r="I19" s="70"/>
      <c r="J19" s="73"/>
      <c r="K19" s="73"/>
      <c r="L19" s="74"/>
      <c r="M19" s="70"/>
      <c r="N19" s="70"/>
      <c r="O19" s="3"/>
      <c r="P19" s="3"/>
    </row>
    <row r="20" spans="2:16" ht="12" customHeight="1" x14ac:dyDescent="0.25">
      <c r="B20" s="70"/>
      <c r="C20" s="71" t="s">
        <v>40</v>
      </c>
      <c r="D20" s="70"/>
      <c r="E20" s="75"/>
      <c r="F20" s="75"/>
      <c r="G20" s="70"/>
      <c r="H20" s="70"/>
      <c r="I20" s="70"/>
      <c r="J20" s="75"/>
      <c r="K20" s="75"/>
      <c r="L20" s="70"/>
      <c r="M20" s="70"/>
      <c r="N20" s="70"/>
      <c r="O20" s="3"/>
      <c r="P20" s="3"/>
    </row>
    <row r="21" spans="2:16" x14ac:dyDescent="0.25">
      <c r="B21" s="70"/>
      <c r="C21" s="76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6" x14ac:dyDescent="0.25">
      <c r="D22" s="35"/>
      <c r="E22" s="28"/>
      <c r="F22" s="28"/>
      <c r="H22" s="29"/>
      <c r="J22" s="28"/>
      <c r="K22" s="28"/>
      <c r="M22" s="24"/>
    </row>
    <row r="23" spans="2:16" x14ac:dyDescent="0.25">
      <c r="E23" s="17"/>
      <c r="F23" s="17"/>
      <c r="J23" s="15"/>
      <c r="K23" s="19"/>
      <c r="L23" s="18"/>
    </row>
    <row r="24" spans="2:16" x14ac:dyDescent="0.25">
      <c r="E24" s="31"/>
      <c r="F24" s="31"/>
    </row>
    <row r="25" spans="2:16" x14ac:dyDescent="0.25">
      <c r="E25" s="17"/>
      <c r="F25" s="17"/>
    </row>
    <row r="26" spans="2:16" x14ac:dyDescent="0.25">
      <c r="E26" s="27"/>
      <c r="F26" s="27"/>
      <c r="H26" s="29"/>
    </row>
    <row r="29" spans="2:16" ht="15.75" x14ac:dyDescent="0.25">
      <c r="E29" s="399"/>
      <c r="F29" s="399"/>
      <c r="G29" s="399"/>
      <c r="H29" s="399"/>
      <c r="I29" s="399"/>
      <c r="J29" s="399"/>
      <c r="K29" s="399"/>
      <c r="L29" s="399"/>
      <c r="M29" s="399"/>
      <c r="N29" s="399"/>
    </row>
  </sheetData>
  <mergeCells count="9">
    <mergeCell ref="B1:M1"/>
    <mergeCell ref="E29:N29"/>
    <mergeCell ref="C15:D15"/>
    <mergeCell ref="C11:D11"/>
    <mergeCell ref="C9:D9"/>
    <mergeCell ref="C8:D8"/>
    <mergeCell ref="C5:D5"/>
    <mergeCell ref="C6:D6"/>
    <mergeCell ref="C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W27"/>
  <sheetViews>
    <sheetView showGridLines="0" zoomScale="90" zoomScaleNormal="90" zoomScalePageLayoutView="110" workbookViewId="0">
      <selection activeCell="M9" sqref="M9"/>
    </sheetView>
  </sheetViews>
  <sheetFormatPr baseColWidth="10" defaultColWidth="11.42578125" defaultRowHeight="15" outlineLevelCol="1" x14ac:dyDescent="0.25"/>
  <cols>
    <col min="1" max="2" width="3.7109375" customWidth="1"/>
    <col min="3" max="3" width="1.28515625" customWidth="1"/>
    <col min="4" max="4" width="32.7109375" customWidth="1"/>
    <col min="5" max="6" width="16.140625" customWidth="1"/>
    <col min="7" max="7" width="1.28515625" customWidth="1"/>
    <col min="8" max="8" width="13.85546875" customWidth="1"/>
    <col min="9" max="9" width="1.28515625" customWidth="1" outlineLevel="1"/>
    <col min="10" max="11" width="13.42578125" customWidth="1" outlineLevel="1"/>
    <col min="12" max="12" width="1.28515625" customWidth="1" outlineLevel="1"/>
    <col min="13" max="13" width="11.42578125" customWidth="1" outlineLevel="1"/>
    <col min="14" max="14" width="11.42578125" customWidth="1"/>
  </cols>
  <sheetData>
    <row r="1" spans="3:23" x14ac:dyDescent="0.25">
      <c r="E1" s="20"/>
      <c r="F1" s="20"/>
      <c r="J1" s="21"/>
      <c r="K1" s="21"/>
    </row>
    <row r="2" spans="3:23" ht="25.5" customHeight="1" x14ac:dyDescent="0.25">
      <c r="C2" s="398" t="s">
        <v>41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51"/>
      <c r="O2" s="402"/>
      <c r="P2" s="402"/>
      <c r="Q2" s="402"/>
      <c r="R2" s="402"/>
      <c r="T2" s="402"/>
      <c r="U2" s="402"/>
      <c r="V2" s="402"/>
      <c r="W2" s="402"/>
    </row>
    <row r="3" spans="3:23" ht="6" customHeight="1" x14ac:dyDescent="0.25">
      <c r="C3" s="52"/>
      <c r="D3" s="52"/>
      <c r="E3" s="52"/>
      <c r="F3" s="98"/>
      <c r="G3" s="98"/>
      <c r="H3" s="98"/>
      <c r="I3" s="98"/>
      <c r="J3" s="98"/>
      <c r="K3" s="98"/>
      <c r="L3" s="94"/>
      <c r="M3" s="94"/>
      <c r="N3" s="52"/>
    </row>
    <row r="4" spans="3:23" ht="23.1" customHeight="1" x14ac:dyDescent="0.25">
      <c r="C4" s="199"/>
      <c r="D4" s="199"/>
      <c r="E4" s="341" t="str">
        <f>Consolidado!E3</f>
        <v>4T21</v>
      </c>
      <c r="F4" s="341" t="str">
        <f>Consolidado!F3</f>
        <v>4T20</v>
      </c>
      <c r="G4" s="197"/>
      <c r="H4" s="196" t="s">
        <v>6</v>
      </c>
      <c r="I4" s="341"/>
      <c r="J4" s="341" t="str">
        <f>Consolidado!J3</f>
        <v>Ene-Dic'21</v>
      </c>
      <c r="K4" s="341" t="str">
        <f>Consolidado!K3</f>
        <v>Ene-Dic'20</v>
      </c>
      <c r="L4" s="197"/>
      <c r="M4" s="196" t="s">
        <v>6</v>
      </c>
      <c r="N4" s="52"/>
      <c r="O4" s="220"/>
      <c r="P4" s="220"/>
      <c r="Q4" s="220"/>
      <c r="R4" s="220"/>
      <c r="T4" s="220"/>
      <c r="U4" s="220"/>
      <c r="V4" s="220"/>
      <c r="W4" s="220"/>
    </row>
    <row r="5" spans="3:23" ht="21" customHeight="1" x14ac:dyDescent="0.25">
      <c r="C5" s="163"/>
      <c r="D5" s="164" t="s">
        <v>24</v>
      </c>
      <c r="E5" s="122"/>
      <c r="F5" s="122"/>
      <c r="G5" s="63"/>
      <c r="H5" s="138"/>
      <c r="I5" s="63"/>
      <c r="J5" s="63"/>
      <c r="K5" s="63"/>
      <c r="L5" s="63"/>
      <c r="M5" s="138"/>
      <c r="N5" s="52"/>
    </row>
    <row r="6" spans="3:23" ht="18.95" customHeight="1" x14ac:dyDescent="0.25">
      <c r="C6" s="163"/>
      <c r="D6" s="378" t="s">
        <v>25</v>
      </c>
      <c r="E6" s="60">
        <v>185.43223352272094</v>
      </c>
      <c r="F6" s="60">
        <v>177.19945300000001</v>
      </c>
      <c r="G6" s="51"/>
      <c r="H6" s="136">
        <v>4.6460530116427146</v>
      </c>
      <c r="I6" s="54"/>
      <c r="J6" s="278">
        <v>730.61759231684039</v>
      </c>
      <c r="K6" s="60">
        <v>713.31373864622674</v>
      </c>
      <c r="L6" s="51"/>
      <c r="M6" s="136">
        <v>2.4258405149260254</v>
      </c>
      <c r="N6" s="52"/>
      <c r="O6" s="235"/>
      <c r="P6" s="235"/>
      <c r="Q6" s="235"/>
      <c r="R6" s="235"/>
      <c r="T6" s="235"/>
      <c r="U6" s="235"/>
      <c r="V6" s="235"/>
      <c r="W6" s="235"/>
    </row>
    <row r="7" spans="3:23" ht="18.95" customHeight="1" x14ac:dyDescent="0.25">
      <c r="C7" s="163"/>
      <c r="D7" s="378" t="s">
        <v>26</v>
      </c>
      <c r="E7" s="60">
        <v>34.562048109869821</v>
      </c>
      <c r="F7" s="60">
        <v>33.402999999999999</v>
      </c>
      <c r="G7" s="51"/>
      <c r="H7" s="136">
        <v>3.4698922547969469</v>
      </c>
      <c r="I7" s="54"/>
      <c r="J7" s="278">
        <v>136.68972126458169</v>
      </c>
      <c r="K7" s="60">
        <v>132.01690886540504</v>
      </c>
      <c r="L7" s="51"/>
      <c r="M7" s="136">
        <v>3.539555985166043</v>
      </c>
      <c r="N7" s="52"/>
      <c r="O7" s="235"/>
      <c r="P7" s="235"/>
      <c r="Q7" s="235"/>
      <c r="R7" s="235"/>
      <c r="T7" s="235"/>
      <c r="U7" s="235"/>
      <c r="V7" s="235"/>
      <c r="W7" s="235"/>
    </row>
    <row r="8" spans="3:23" ht="21" customHeight="1" x14ac:dyDescent="0.25">
      <c r="C8" s="163"/>
      <c r="D8" s="165" t="s">
        <v>27</v>
      </c>
      <c r="E8" s="61">
        <v>219.99428163259074</v>
      </c>
      <c r="F8" s="61">
        <v>210.602453</v>
      </c>
      <c r="G8" s="51"/>
      <c r="H8" s="136">
        <v>4.4595058123994225</v>
      </c>
      <c r="I8" s="54"/>
      <c r="J8" s="279">
        <v>867.30731358142202</v>
      </c>
      <c r="K8" s="61">
        <v>845.33064751163181</v>
      </c>
      <c r="L8" s="51"/>
      <c r="M8" s="136">
        <v>2.5997715964140244</v>
      </c>
      <c r="N8" s="52"/>
      <c r="O8" s="235"/>
      <c r="P8" s="235"/>
      <c r="Q8" s="235"/>
      <c r="R8" s="235"/>
      <c r="T8" s="235"/>
      <c r="U8" s="235"/>
      <c r="V8" s="235"/>
      <c r="W8" s="235"/>
    </row>
    <row r="9" spans="3:23" ht="18.95" customHeight="1" x14ac:dyDescent="0.25">
      <c r="C9" s="163"/>
      <c r="D9" s="378" t="s">
        <v>28</v>
      </c>
      <c r="E9" s="60">
        <v>28.610643178200437</v>
      </c>
      <c r="F9" s="60">
        <v>25.821180999999999</v>
      </c>
      <c r="G9" s="51"/>
      <c r="H9" s="136">
        <v>10.802999979747007</v>
      </c>
      <c r="I9" s="54"/>
      <c r="J9" s="278">
        <v>119.89567545224423</v>
      </c>
      <c r="K9" s="60">
        <v>104.39489859697494</v>
      </c>
      <c r="L9" s="51"/>
      <c r="M9" s="136">
        <v>14.9</v>
      </c>
      <c r="N9" s="52"/>
      <c r="O9" s="235"/>
      <c r="P9" s="235"/>
      <c r="Q9" s="235"/>
      <c r="R9" s="235"/>
      <c r="T9" s="235"/>
      <c r="U9" s="235"/>
      <c r="V9" s="235"/>
      <c r="W9" s="235"/>
    </row>
    <row r="10" spans="3:23" ht="18.95" customHeight="1" x14ac:dyDescent="0.25">
      <c r="C10" s="163"/>
      <c r="D10" s="378" t="s">
        <v>29</v>
      </c>
      <c r="E10" s="60">
        <v>18.976451727420546</v>
      </c>
      <c r="F10" s="60">
        <v>16.597999999999999</v>
      </c>
      <c r="G10" s="51"/>
      <c r="H10" s="136">
        <v>14.329748930115361</v>
      </c>
      <c r="I10" s="54"/>
      <c r="J10" s="286">
        <v>75.75751603985762</v>
      </c>
      <c r="K10" s="60">
        <v>66.434860116214324</v>
      </c>
      <c r="L10" s="51"/>
      <c r="M10" s="136">
        <v>14.032777230711702</v>
      </c>
      <c r="N10" s="52"/>
      <c r="O10" s="235"/>
      <c r="P10" s="235"/>
      <c r="Q10" s="235"/>
      <c r="R10" s="235"/>
      <c r="T10" s="235"/>
      <c r="U10" s="235"/>
      <c r="V10" s="235"/>
      <c r="W10" s="235"/>
    </row>
    <row r="11" spans="3:23" ht="21" customHeight="1" x14ac:dyDescent="0.25">
      <c r="C11" s="163"/>
      <c r="D11" s="165" t="s">
        <v>42</v>
      </c>
      <c r="E11" s="61">
        <v>267.58137653821171</v>
      </c>
      <c r="F11" s="61">
        <v>253.02099999999999</v>
      </c>
      <c r="G11" s="51"/>
      <c r="H11" s="136">
        <v>5.7546118852631611</v>
      </c>
      <c r="I11" s="54"/>
      <c r="J11" s="287">
        <v>1062.9605050735238</v>
      </c>
      <c r="K11" s="61">
        <v>1016.1</v>
      </c>
      <c r="L11" s="51"/>
      <c r="M11" s="136">
        <v>4.6118005189965228</v>
      </c>
      <c r="N11" s="52"/>
      <c r="O11" s="235"/>
      <c r="P11" s="235"/>
      <c r="Q11" s="235"/>
      <c r="R11" s="235"/>
      <c r="T11" s="235"/>
      <c r="U11" s="235"/>
      <c r="V11" s="235"/>
      <c r="W11" s="235"/>
    </row>
    <row r="12" spans="3:23" ht="18.95" customHeight="1" x14ac:dyDescent="0.25">
      <c r="C12" s="163"/>
      <c r="D12" s="378" t="s">
        <v>31</v>
      </c>
      <c r="E12" s="60">
        <v>50.855486089797154</v>
      </c>
      <c r="F12" s="60">
        <v>51.649534721401707</v>
      </c>
      <c r="G12" s="51"/>
      <c r="H12" s="136">
        <v>-1.5373780923442215</v>
      </c>
      <c r="I12" s="54"/>
      <c r="J12" s="278">
        <v>219.22744714679482</v>
      </c>
      <c r="K12" s="60">
        <v>222.37336509560049</v>
      </c>
      <c r="L12" s="51"/>
      <c r="M12" s="136">
        <v>-1.414700878161923</v>
      </c>
      <c r="N12" s="52"/>
      <c r="O12" s="235"/>
      <c r="P12" s="235"/>
      <c r="Q12" s="235"/>
      <c r="R12" s="235"/>
      <c r="T12" s="235"/>
      <c r="U12" s="235"/>
      <c r="V12" s="235"/>
      <c r="W12" s="235"/>
    </row>
    <row r="13" spans="3:23" ht="21" customHeight="1" x14ac:dyDescent="0.25">
      <c r="C13" s="163"/>
      <c r="D13" s="165" t="s">
        <v>32</v>
      </c>
      <c r="E13" s="61">
        <v>318.43686262800884</v>
      </c>
      <c r="F13" s="61">
        <v>304.67053472140168</v>
      </c>
      <c r="G13" s="51"/>
      <c r="H13" s="136">
        <v>4.5184310058717703</v>
      </c>
      <c r="I13" s="54"/>
      <c r="J13" s="279">
        <v>1282.1879522203185</v>
      </c>
      <c r="K13" s="61">
        <v>1238.4733650956005</v>
      </c>
      <c r="L13" s="51"/>
      <c r="M13" s="136">
        <v>3.529715564076219</v>
      </c>
      <c r="N13" s="52"/>
      <c r="O13" s="235"/>
      <c r="P13" s="235"/>
      <c r="Q13" s="235"/>
      <c r="R13" s="235"/>
      <c r="T13" s="235"/>
      <c r="U13" s="235"/>
      <c r="V13" s="235"/>
      <c r="W13" s="235"/>
    </row>
    <row r="14" spans="3:23" ht="21" customHeight="1" x14ac:dyDescent="0.25">
      <c r="C14" s="163"/>
      <c r="D14" s="164" t="s">
        <v>43</v>
      </c>
      <c r="E14" s="345"/>
      <c r="F14" s="345"/>
      <c r="G14" s="346"/>
      <c r="H14" s="139"/>
      <c r="I14" s="99"/>
      <c r="J14" s="345"/>
      <c r="K14" s="345"/>
      <c r="L14" s="346"/>
      <c r="M14" s="138"/>
      <c r="N14" s="52"/>
      <c r="O14" s="235"/>
      <c r="P14" s="235"/>
      <c r="Q14" s="235"/>
      <c r="R14" s="235"/>
      <c r="T14" s="235"/>
      <c r="U14" s="235"/>
      <c r="V14" s="235"/>
      <c r="W14" s="235"/>
    </row>
    <row r="15" spans="3:23" ht="18.95" customHeight="1" x14ac:dyDescent="0.25">
      <c r="C15" s="163"/>
      <c r="D15" s="378" t="s">
        <v>44</v>
      </c>
      <c r="E15" s="60">
        <v>30.634335939233896</v>
      </c>
      <c r="F15" s="60">
        <v>32.656987846449496</v>
      </c>
      <c r="G15" s="51"/>
      <c r="H15" s="136">
        <v>-2.0226519072156002</v>
      </c>
      <c r="I15" s="51"/>
      <c r="J15" s="278">
        <v>31.970527315825297</v>
      </c>
      <c r="K15" s="60">
        <v>33.300563719085403</v>
      </c>
      <c r="L15" s="51"/>
      <c r="M15" s="136">
        <v>-1.330036403260106</v>
      </c>
      <c r="N15" s="52"/>
      <c r="O15" s="236"/>
      <c r="P15" s="236"/>
      <c r="Q15" s="236"/>
      <c r="R15" s="236"/>
      <c r="T15" s="236"/>
      <c r="U15" s="236"/>
      <c r="V15" s="236"/>
      <c r="W15" s="236"/>
    </row>
    <row r="16" spans="3:23" ht="18.95" customHeight="1" x14ac:dyDescent="0.25">
      <c r="C16" s="163"/>
      <c r="D16" s="378" t="s">
        <v>45</v>
      </c>
      <c r="E16" s="60">
        <v>69.365664060766093</v>
      </c>
      <c r="F16" s="60">
        <v>67.34301215355049</v>
      </c>
      <c r="G16" s="51"/>
      <c r="H16" s="136">
        <v>2.0226519072156037</v>
      </c>
      <c r="I16" s="51"/>
      <c r="J16" s="278">
        <v>68.029472684174692</v>
      </c>
      <c r="K16" s="60">
        <v>66.699436280914597</v>
      </c>
      <c r="L16" s="51"/>
      <c r="M16" s="136">
        <v>1.3300364032600953</v>
      </c>
      <c r="N16" s="52"/>
      <c r="O16" s="236"/>
      <c r="P16" s="236"/>
      <c r="Q16" s="236"/>
      <c r="R16" s="236"/>
      <c r="T16" s="236"/>
      <c r="U16" s="236"/>
      <c r="V16" s="236"/>
      <c r="W16" s="236"/>
    </row>
    <row r="17" spans="3:23" ht="18.95" customHeight="1" x14ac:dyDescent="0.25">
      <c r="C17" s="163"/>
      <c r="D17" s="378" t="s">
        <v>46</v>
      </c>
      <c r="E17" s="60">
        <v>58.137410308849503</v>
      </c>
      <c r="F17" s="60">
        <v>60.384579205629194</v>
      </c>
      <c r="G17" s="51"/>
      <c r="H17" s="136">
        <v>-2.2471688967796908</v>
      </c>
      <c r="I17" s="51"/>
      <c r="J17" s="278">
        <v>57.855077070674099</v>
      </c>
      <c r="K17" s="60">
        <v>59.854478196816395</v>
      </c>
      <c r="L17" s="51"/>
      <c r="M17" s="136">
        <v>-1.9994011261422955</v>
      </c>
      <c r="N17" s="52"/>
      <c r="O17" s="236"/>
      <c r="P17" s="236"/>
      <c r="Q17" s="236"/>
      <c r="R17" s="236"/>
      <c r="T17" s="236"/>
      <c r="U17" s="236"/>
      <c r="V17" s="236"/>
      <c r="W17" s="236"/>
    </row>
    <row r="18" spans="3:23" ht="18.95" customHeight="1" x14ac:dyDescent="0.25">
      <c r="C18" s="163"/>
      <c r="D18" s="378" t="s">
        <v>47</v>
      </c>
      <c r="E18" s="60">
        <v>41.862589691150497</v>
      </c>
      <c r="F18" s="60">
        <v>39.615420794370799</v>
      </c>
      <c r="G18" s="51"/>
      <c r="H18" s="136">
        <v>2.2471688967796979</v>
      </c>
      <c r="I18" s="51"/>
      <c r="J18" s="278">
        <v>42.144922929325901</v>
      </c>
      <c r="K18" s="60">
        <v>40.145521803183598</v>
      </c>
      <c r="L18" s="51"/>
      <c r="M18" s="136">
        <v>1.9994011261423026</v>
      </c>
      <c r="N18" s="52"/>
      <c r="O18" s="236"/>
      <c r="P18" s="236"/>
      <c r="Q18" s="236"/>
      <c r="R18" s="236"/>
      <c r="T18" s="236"/>
      <c r="U18" s="236"/>
      <c r="V18" s="236"/>
      <c r="W18" s="236"/>
    </row>
    <row r="19" spans="3:23" ht="21" customHeight="1" x14ac:dyDescent="0.25">
      <c r="C19" s="166"/>
      <c r="D19" s="167" t="s">
        <v>48</v>
      </c>
      <c r="E19" s="345"/>
      <c r="F19" s="345"/>
      <c r="G19" s="346"/>
      <c r="H19" s="139"/>
      <c r="I19" s="63"/>
      <c r="J19" s="345"/>
      <c r="K19" s="345"/>
      <c r="L19" s="346"/>
      <c r="M19" s="138"/>
      <c r="N19" s="52"/>
      <c r="O19" s="18"/>
      <c r="P19" s="18"/>
      <c r="Q19" s="18"/>
      <c r="R19" s="18"/>
    </row>
    <row r="20" spans="3:23" ht="18.95" customHeight="1" x14ac:dyDescent="0.25">
      <c r="C20" s="163"/>
      <c r="D20" s="168" t="s">
        <v>10</v>
      </c>
      <c r="E20" s="264">
        <v>20251.620322573344</v>
      </c>
      <c r="F20" s="264">
        <v>17923.773275079988</v>
      </c>
      <c r="G20" s="51"/>
      <c r="H20" s="136">
        <v>12.987483225587537</v>
      </c>
      <c r="I20" s="51"/>
      <c r="J20" s="280">
        <v>78642.01752548659</v>
      </c>
      <c r="K20" s="264">
        <v>70174.496720469979</v>
      </c>
      <c r="L20" s="51"/>
      <c r="M20" s="136">
        <v>12.066379098870872</v>
      </c>
      <c r="N20" s="52"/>
      <c r="O20" s="18"/>
      <c r="P20" s="18"/>
      <c r="Q20" s="18"/>
      <c r="R20" s="18"/>
    </row>
    <row r="21" spans="3:23" ht="18.95" customHeight="1" x14ac:dyDescent="0.25">
      <c r="C21" s="166"/>
      <c r="D21" s="379" t="s">
        <v>11</v>
      </c>
      <c r="E21" s="264">
        <v>4556.2261788930564</v>
      </c>
      <c r="F21" s="264">
        <v>4052.6065464540507</v>
      </c>
      <c r="G21" s="66"/>
      <c r="H21" s="136">
        <v>12.427054703340556</v>
      </c>
      <c r="I21" s="51"/>
      <c r="J21" s="280">
        <v>19252.350516824601</v>
      </c>
      <c r="K21" s="264">
        <v>16843.577969425736</v>
      </c>
      <c r="L21" s="51"/>
      <c r="M21" s="136">
        <v>14.300836507369397</v>
      </c>
      <c r="N21" s="52"/>
      <c r="O21" s="18"/>
      <c r="P21" s="18"/>
      <c r="Q21" s="18"/>
      <c r="R21" s="18"/>
    </row>
    <row r="22" spans="3:23" ht="18.95" customHeight="1" x14ac:dyDescent="0.25">
      <c r="C22" s="166"/>
      <c r="D22" s="379" t="s">
        <v>35</v>
      </c>
      <c r="E22" s="356">
        <v>0.22498082159946911</v>
      </c>
      <c r="F22" s="356">
        <v>0.22610231028131353</v>
      </c>
      <c r="G22" s="66"/>
      <c r="H22" s="137" t="s">
        <v>49</v>
      </c>
      <c r="I22" s="51"/>
      <c r="J22" s="357">
        <v>0.24480997719298375</v>
      </c>
      <c r="K22" s="357">
        <v>0.24002420760521742</v>
      </c>
      <c r="L22" s="51"/>
      <c r="M22" s="137" t="s">
        <v>50</v>
      </c>
      <c r="N22" s="52"/>
      <c r="O22" s="18"/>
      <c r="P22" s="18"/>
      <c r="Q22" s="18"/>
      <c r="R22" s="18"/>
    </row>
    <row r="23" spans="3:23" ht="21" customHeight="1" x14ac:dyDescent="0.25">
      <c r="C23" s="70"/>
      <c r="D23" s="71" t="s">
        <v>38</v>
      </c>
      <c r="E23" s="68"/>
      <c r="F23" s="68"/>
      <c r="G23" s="69"/>
      <c r="H23" s="52"/>
      <c r="I23" s="52"/>
      <c r="J23" s="68"/>
      <c r="K23" s="68"/>
      <c r="L23" s="69"/>
      <c r="M23" s="52"/>
      <c r="N23" s="52"/>
    </row>
    <row r="24" spans="3:23" ht="21" customHeight="1" x14ac:dyDescent="0.25">
      <c r="C24" s="70"/>
      <c r="D24" s="71" t="s">
        <v>39</v>
      </c>
      <c r="E24" s="73"/>
      <c r="F24" s="73"/>
      <c r="G24" s="74"/>
      <c r="H24" s="70"/>
      <c r="I24" s="70"/>
      <c r="J24" s="73"/>
      <c r="K24" s="73"/>
      <c r="L24" s="74"/>
      <c r="M24" s="70"/>
      <c r="N24" s="70"/>
      <c r="O24" s="3"/>
    </row>
    <row r="25" spans="3:23" x14ac:dyDescent="0.25">
      <c r="C25" s="3"/>
      <c r="D25" s="9"/>
      <c r="E25" s="4"/>
      <c r="F25" s="4"/>
      <c r="G25" s="5"/>
      <c r="H25" s="3"/>
      <c r="I25" s="3"/>
      <c r="J25" s="4"/>
      <c r="K25" s="4"/>
      <c r="L25" s="5"/>
      <c r="M25" s="3"/>
      <c r="N25" s="3"/>
      <c r="O25" s="3"/>
    </row>
    <row r="26" spans="3:23" x14ac:dyDescent="0.25">
      <c r="C26" s="3"/>
      <c r="D26" s="6"/>
      <c r="E26" s="27"/>
      <c r="F26" s="27"/>
      <c r="H26" s="29"/>
      <c r="I26" s="3"/>
      <c r="J26" s="3"/>
      <c r="K26" s="3"/>
      <c r="L26" s="3"/>
      <c r="M26" s="3"/>
      <c r="N26" s="3"/>
      <c r="O26" s="3"/>
    </row>
    <row r="27" spans="3:23" x14ac:dyDescent="0.25">
      <c r="E27" s="28"/>
      <c r="F27" s="28"/>
      <c r="H27" s="24"/>
      <c r="J27" s="28"/>
      <c r="K27" s="28"/>
      <c r="M27" s="24"/>
    </row>
  </sheetData>
  <mergeCells count="3">
    <mergeCell ref="C2:M2"/>
    <mergeCell ref="O2:R2"/>
    <mergeCell ref="T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X38"/>
  <sheetViews>
    <sheetView showGridLines="0" zoomScaleNormal="100" zoomScalePageLayoutView="140" workbookViewId="0">
      <selection activeCell="G30" sqref="G30"/>
    </sheetView>
  </sheetViews>
  <sheetFormatPr baseColWidth="10" defaultColWidth="11.42578125" defaultRowHeight="15" outlineLevelCol="1" x14ac:dyDescent="0.25"/>
  <cols>
    <col min="1" max="2" width="3.7109375" customWidth="1"/>
    <col min="3" max="3" width="2.85546875" customWidth="1"/>
    <col min="4" max="4" width="9" customWidth="1"/>
    <col min="5" max="5" width="28.140625" customWidth="1"/>
    <col min="6" max="7" width="13.28515625" customWidth="1"/>
    <col min="8" max="8" width="2.42578125" hidden="1" customWidth="1"/>
    <col min="9" max="9" width="14.28515625" customWidth="1"/>
    <col min="10" max="10" width="3.140625" customWidth="1" outlineLevel="1"/>
    <col min="11" max="11" width="14.5703125" customWidth="1" outlineLevel="1"/>
    <col min="12" max="12" width="13.42578125" customWidth="1" outlineLevel="1"/>
    <col min="13" max="13" width="2.7109375" customWidth="1" outlineLevel="1"/>
    <col min="14" max="14" width="11.85546875" customWidth="1" outlineLevel="1"/>
    <col min="15" max="15" width="14.85546875" customWidth="1"/>
  </cols>
  <sheetData>
    <row r="1" spans="3:24" ht="25.5" customHeight="1" x14ac:dyDescent="0.25">
      <c r="C1" s="404" t="s">
        <v>51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51"/>
      <c r="P1" s="402"/>
      <c r="Q1" s="402"/>
      <c r="R1" s="402"/>
      <c r="S1" s="402"/>
      <c r="U1" s="402"/>
      <c r="V1" s="402"/>
      <c r="W1" s="402"/>
      <c r="X1" s="402"/>
    </row>
    <row r="2" spans="3:24" ht="6" customHeight="1" x14ac:dyDescent="0.25">
      <c r="C2" s="52"/>
      <c r="D2" s="52"/>
      <c r="E2" s="52"/>
      <c r="F2" s="52"/>
      <c r="G2" s="98"/>
      <c r="H2" s="98"/>
      <c r="I2" s="98"/>
      <c r="J2" s="98"/>
      <c r="K2" s="98"/>
      <c r="L2" s="98"/>
      <c r="M2" s="94"/>
      <c r="N2" s="94"/>
      <c r="O2" s="52"/>
    </row>
    <row r="3" spans="3:24" x14ac:dyDescent="0.25">
      <c r="C3" s="208"/>
      <c r="D3" s="208"/>
      <c r="E3" s="208"/>
      <c r="F3" s="314" t="str">
        <f>MEX!E4</f>
        <v>4T21</v>
      </c>
      <c r="G3" s="314" t="str">
        <f>MEX!F4</f>
        <v>4T20</v>
      </c>
      <c r="H3" s="198"/>
      <c r="I3" s="315" t="s">
        <v>6</v>
      </c>
      <c r="J3" s="314"/>
      <c r="K3" s="314" t="str">
        <f>MEX!J4</f>
        <v>Ene-Dic'21</v>
      </c>
      <c r="L3" s="314" t="str">
        <f>MEX!K4</f>
        <v>Ene-Dic'20</v>
      </c>
      <c r="M3" s="198"/>
      <c r="N3" s="315" t="s">
        <v>6</v>
      </c>
      <c r="O3" s="52"/>
      <c r="P3" s="220"/>
      <c r="Q3" s="220"/>
      <c r="R3" s="220"/>
      <c r="S3" s="220"/>
      <c r="U3" s="220"/>
      <c r="V3" s="220"/>
      <c r="W3" s="220"/>
      <c r="X3" s="220"/>
    </row>
    <row r="4" spans="3:24" x14ac:dyDescent="0.25">
      <c r="C4" s="169"/>
      <c r="D4" s="164" t="s">
        <v>24</v>
      </c>
      <c r="E4" s="164"/>
      <c r="F4" s="57"/>
      <c r="G4" s="57"/>
      <c r="H4" s="57"/>
      <c r="I4" s="141"/>
      <c r="J4" s="57"/>
      <c r="K4" s="57"/>
      <c r="L4" s="57"/>
      <c r="M4" s="57"/>
      <c r="N4" s="141"/>
      <c r="O4" s="52"/>
    </row>
    <row r="5" spans="3:24" x14ac:dyDescent="0.25">
      <c r="C5" s="169"/>
      <c r="D5" s="401" t="s">
        <v>25</v>
      </c>
      <c r="E5" s="401"/>
      <c r="F5" s="125">
        <v>53.031470306000003</v>
      </c>
      <c r="G5" s="292">
        <v>51.90418846</v>
      </c>
      <c r="H5" s="52"/>
      <c r="I5" s="140">
        <v>2.1718514043789439</v>
      </c>
      <c r="J5" s="77"/>
      <c r="K5" s="288">
        <v>204.09847938370007</v>
      </c>
      <c r="L5" s="125">
        <v>202.24542306000001</v>
      </c>
      <c r="M5" s="52"/>
      <c r="N5" s="140">
        <v>0.91624141385404645</v>
      </c>
      <c r="O5" s="52"/>
      <c r="P5" s="235"/>
      <c r="Q5" s="235"/>
      <c r="R5" s="235"/>
      <c r="S5" s="235"/>
      <c r="U5" s="235"/>
      <c r="V5" s="235"/>
      <c r="W5" s="235"/>
      <c r="X5" s="235"/>
    </row>
    <row r="6" spans="3:24" x14ac:dyDescent="0.25">
      <c r="C6" s="169"/>
      <c r="D6" s="401" t="s">
        <v>26</v>
      </c>
      <c r="E6" s="401"/>
      <c r="F6" s="125">
        <v>29.470167448600002</v>
      </c>
      <c r="G6" s="292">
        <v>27.800000389999997</v>
      </c>
      <c r="H6" s="52"/>
      <c r="I6" s="140">
        <v>6.0077950905381483</v>
      </c>
      <c r="J6" s="77"/>
      <c r="K6" s="288">
        <v>116.08400691280002</v>
      </c>
      <c r="L6" s="125">
        <v>108.87093732</v>
      </c>
      <c r="M6" s="52"/>
      <c r="N6" s="140">
        <v>6.6253398476757264</v>
      </c>
      <c r="O6" s="52"/>
      <c r="P6" s="235"/>
      <c r="Q6" s="235"/>
      <c r="R6" s="235"/>
      <c r="S6" s="235"/>
      <c r="U6" s="235"/>
      <c r="V6" s="235"/>
      <c r="W6" s="235"/>
      <c r="X6" s="235"/>
    </row>
    <row r="7" spans="3:24" x14ac:dyDescent="0.25">
      <c r="C7" s="169"/>
      <c r="D7" s="165" t="s">
        <v>27</v>
      </c>
      <c r="E7" s="159"/>
      <c r="F7" s="126">
        <v>82.501637754600011</v>
      </c>
      <c r="G7" s="293">
        <v>79.704188849999994</v>
      </c>
      <c r="H7" s="52"/>
      <c r="I7" s="140">
        <v>3.5097890649946839</v>
      </c>
      <c r="J7" s="77"/>
      <c r="K7" s="289">
        <v>320.18248629650009</v>
      </c>
      <c r="L7" s="126">
        <v>311.11636038</v>
      </c>
      <c r="M7" s="52"/>
      <c r="N7" s="140">
        <v>2.9140627337715941</v>
      </c>
      <c r="O7" s="52"/>
      <c r="P7" s="235"/>
      <c r="Q7" s="235"/>
      <c r="R7" s="235"/>
      <c r="S7" s="235"/>
      <c r="U7" s="235"/>
      <c r="V7" s="235"/>
      <c r="W7" s="235"/>
      <c r="X7" s="235"/>
    </row>
    <row r="8" spans="3:24" x14ac:dyDescent="0.25">
      <c r="C8" s="169"/>
      <c r="D8" s="401" t="s">
        <v>28</v>
      </c>
      <c r="E8" s="401"/>
      <c r="F8" s="125">
        <v>12.0528886263</v>
      </c>
      <c r="G8" s="292">
        <v>11.6303985</v>
      </c>
      <c r="H8" s="52"/>
      <c r="I8" s="140">
        <v>3.6326367174779106</v>
      </c>
      <c r="J8" s="77"/>
      <c r="K8" s="288">
        <v>52.838214273000006</v>
      </c>
      <c r="L8" s="125">
        <v>53.492098680000012</v>
      </c>
      <c r="M8" s="52"/>
      <c r="N8" s="140">
        <v>-1.2223943781149216</v>
      </c>
      <c r="O8" s="52"/>
      <c r="P8" s="235"/>
      <c r="Q8" s="235"/>
      <c r="R8" s="235"/>
      <c r="S8" s="235"/>
      <c r="U8" s="235"/>
      <c r="V8" s="235"/>
      <c r="W8" s="235"/>
      <c r="X8" s="235"/>
    </row>
    <row r="9" spans="3:24" x14ac:dyDescent="0.25">
      <c r="C9" s="169"/>
      <c r="D9" s="401" t="s">
        <v>29</v>
      </c>
      <c r="E9" s="401"/>
      <c r="F9" s="125">
        <v>16.178355436</v>
      </c>
      <c r="G9" s="292">
        <v>15.107091889999998</v>
      </c>
      <c r="H9" s="52"/>
      <c r="I9" s="140">
        <v>7.0911301380851111</v>
      </c>
      <c r="J9" s="77"/>
      <c r="K9" s="288">
        <v>71.696462115999978</v>
      </c>
      <c r="L9" s="125">
        <v>66.810222039999971</v>
      </c>
      <c r="M9" s="52"/>
      <c r="N9" s="140">
        <v>7.3136114905808292</v>
      </c>
      <c r="O9" s="52"/>
      <c r="P9" s="235"/>
      <c r="Q9" s="235"/>
      <c r="R9" s="235"/>
      <c r="S9" s="235"/>
      <c r="U9" s="235"/>
      <c r="V9" s="235"/>
      <c r="W9" s="235"/>
      <c r="X9" s="235"/>
    </row>
    <row r="10" spans="3:24" x14ac:dyDescent="0.25">
      <c r="C10" s="169"/>
      <c r="D10" s="165" t="s">
        <v>32</v>
      </c>
      <c r="E10" s="164"/>
      <c r="F10" s="126">
        <v>110.73288181690002</v>
      </c>
      <c r="G10" s="293">
        <v>106.44167923999998</v>
      </c>
      <c r="H10" s="52"/>
      <c r="I10" s="140">
        <v>4.0315058983844354</v>
      </c>
      <c r="J10" s="77"/>
      <c r="K10" s="289">
        <v>444.71716268550006</v>
      </c>
      <c r="L10" s="126">
        <v>431.41868110000001</v>
      </c>
      <c r="M10" s="52"/>
      <c r="N10" s="140">
        <v>3.0825001716644485</v>
      </c>
      <c r="O10" s="52"/>
      <c r="P10" s="235"/>
      <c r="Q10" s="235"/>
      <c r="R10" s="235"/>
      <c r="S10" s="235"/>
      <c r="U10" s="235"/>
      <c r="V10" s="235"/>
      <c r="W10" s="235"/>
      <c r="X10" s="235"/>
    </row>
    <row r="11" spans="3:24" x14ac:dyDescent="0.25">
      <c r="C11" s="169"/>
      <c r="D11" s="164" t="s">
        <v>43</v>
      </c>
      <c r="E11" s="164"/>
      <c r="F11" s="347"/>
      <c r="G11" s="347"/>
      <c r="H11" s="57"/>
      <c r="I11" s="141"/>
      <c r="J11" s="87"/>
      <c r="K11" s="347"/>
      <c r="L11" s="347"/>
      <c r="M11" s="349"/>
      <c r="N11" s="141"/>
      <c r="O11" s="52"/>
      <c r="P11" s="235"/>
      <c r="Q11" s="235"/>
      <c r="R11" s="235"/>
      <c r="S11" s="235"/>
      <c r="U11" s="235"/>
      <c r="V11" s="235"/>
      <c r="W11" s="235"/>
      <c r="X11" s="235"/>
    </row>
    <row r="12" spans="3:24" x14ac:dyDescent="0.25">
      <c r="C12" s="169"/>
      <c r="D12" s="401" t="s">
        <v>46</v>
      </c>
      <c r="E12" s="401"/>
      <c r="F12" s="125">
        <v>68.000453271160609</v>
      </c>
      <c r="G12" s="292">
        <v>68.895142203104868</v>
      </c>
      <c r="H12" s="52"/>
      <c r="I12" s="140">
        <v>-0.89468893194425902</v>
      </c>
      <c r="J12" s="52"/>
      <c r="K12" s="288">
        <v>67.100000000000009</v>
      </c>
      <c r="L12" s="125">
        <v>67.400000000000006</v>
      </c>
      <c r="M12" s="52"/>
      <c r="N12" s="140">
        <v>-0.29999999999999716</v>
      </c>
      <c r="O12" s="52"/>
      <c r="P12" s="235"/>
      <c r="Q12" s="235"/>
      <c r="R12" s="235"/>
      <c r="S12" s="235"/>
      <c r="U12" s="235"/>
      <c r="V12" s="235"/>
      <c r="W12" s="235"/>
      <c r="X12" s="235"/>
    </row>
    <row r="13" spans="3:24" x14ac:dyDescent="0.25">
      <c r="C13" s="169"/>
      <c r="D13" s="401" t="s">
        <v>47</v>
      </c>
      <c r="E13" s="401"/>
      <c r="F13" s="125">
        <v>31.999546728839377</v>
      </c>
      <c r="G13" s="292">
        <v>31.104857796895136</v>
      </c>
      <c r="H13" s="52"/>
      <c r="I13" s="140">
        <v>0.89468893194424126</v>
      </c>
      <c r="J13" s="52"/>
      <c r="K13" s="288">
        <v>32.9</v>
      </c>
      <c r="L13" s="125">
        <v>32.6</v>
      </c>
      <c r="M13" s="52"/>
      <c r="N13" s="140">
        <v>0.29999999999999716</v>
      </c>
      <c r="O13" s="52"/>
      <c r="P13" s="235"/>
      <c r="Q13" s="235"/>
      <c r="R13" s="235"/>
      <c r="S13" s="235"/>
      <c r="U13" s="235"/>
      <c r="V13" s="235"/>
      <c r="W13" s="235"/>
      <c r="X13" s="235"/>
    </row>
    <row r="14" spans="3:24" x14ac:dyDescent="0.25">
      <c r="C14" s="170"/>
      <c r="D14" s="167" t="s">
        <v>48</v>
      </c>
      <c r="E14" s="167"/>
      <c r="F14" s="347"/>
      <c r="G14" s="348"/>
      <c r="H14" s="57"/>
      <c r="I14" s="157"/>
      <c r="J14" s="57"/>
      <c r="K14" s="347"/>
      <c r="L14" s="347"/>
      <c r="M14" s="349"/>
      <c r="N14" s="141"/>
      <c r="O14" s="52"/>
      <c r="P14" s="235"/>
      <c r="Q14" s="235"/>
      <c r="R14" s="235"/>
      <c r="S14" s="235"/>
    </row>
    <row r="15" spans="3:24" x14ac:dyDescent="0.25">
      <c r="C15" s="169"/>
      <c r="D15" s="168" t="s">
        <v>34</v>
      </c>
      <c r="E15" s="164"/>
      <c r="F15" s="265">
        <v>18666.24284284675</v>
      </c>
      <c r="G15" s="316">
        <v>15830.876688181381</v>
      </c>
      <c r="H15" s="52"/>
      <c r="I15" s="140">
        <v>17.910354622256186</v>
      </c>
      <c r="J15" s="52"/>
      <c r="K15" s="291">
        <v>69322.774477028026</v>
      </c>
      <c r="L15" s="265">
        <v>66379.704090910018</v>
      </c>
      <c r="M15" s="52"/>
      <c r="N15" s="140">
        <v>4.4336901262580719</v>
      </c>
      <c r="O15" s="78"/>
      <c r="P15" s="235"/>
      <c r="Q15" s="235"/>
      <c r="R15" s="235"/>
      <c r="S15" s="235"/>
    </row>
    <row r="16" spans="3:24" x14ac:dyDescent="0.25">
      <c r="C16" s="170"/>
      <c r="D16" s="403" t="s">
        <v>11</v>
      </c>
      <c r="E16" s="403"/>
      <c r="F16" s="265">
        <v>2299.7656260733083</v>
      </c>
      <c r="G16" s="316">
        <v>2269.0997720533619</v>
      </c>
      <c r="H16" s="69"/>
      <c r="I16" s="140">
        <v>1.3514546340197331</v>
      </c>
      <c r="J16" s="52"/>
      <c r="K16" s="291">
        <v>9249.9898675183358</v>
      </c>
      <c r="L16" s="265">
        <v>8845.6889316160778</v>
      </c>
      <c r="M16" s="52"/>
      <c r="N16" s="140">
        <v>4.5705986162051682</v>
      </c>
      <c r="O16" s="78"/>
      <c r="P16" s="235"/>
      <c r="Q16" s="235"/>
      <c r="R16" s="235"/>
      <c r="S16" s="235"/>
    </row>
    <row r="17" spans="3:19" x14ac:dyDescent="0.25">
      <c r="C17" s="170"/>
      <c r="D17" s="379" t="s">
        <v>35</v>
      </c>
      <c r="E17" s="379"/>
      <c r="F17" s="365">
        <v>0.12320452730821624</v>
      </c>
      <c r="G17" s="365">
        <v>0.14333380372720417</v>
      </c>
      <c r="H17" s="69"/>
      <c r="I17" s="382" t="s">
        <v>52</v>
      </c>
      <c r="J17" s="52"/>
      <c r="K17" s="366">
        <v>0.13343363616503218</v>
      </c>
      <c r="L17" s="366">
        <v>0.13325893889947904</v>
      </c>
      <c r="M17" s="52"/>
      <c r="N17" s="142" t="s">
        <v>53</v>
      </c>
      <c r="O17" s="78"/>
      <c r="P17" s="235"/>
      <c r="Q17" s="235"/>
      <c r="R17" s="235"/>
      <c r="S17" s="235"/>
    </row>
    <row r="18" spans="3:19" ht="6" customHeight="1" x14ac:dyDescent="0.25">
      <c r="C18" s="52"/>
      <c r="D18" s="67"/>
      <c r="E18" s="67"/>
      <c r="F18" s="68"/>
      <c r="G18" s="68"/>
      <c r="H18" s="69"/>
      <c r="I18" s="51"/>
      <c r="J18" s="52"/>
      <c r="K18" s="68"/>
      <c r="L18" s="68"/>
      <c r="M18" s="69"/>
      <c r="N18" s="51"/>
      <c r="O18" s="52"/>
    </row>
    <row r="19" spans="3:19" ht="12.75" customHeight="1" x14ac:dyDescent="0.25">
      <c r="C19" s="70"/>
      <c r="D19" s="71" t="s">
        <v>38</v>
      </c>
      <c r="E19" s="62"/>
      <c r="F19" s="68"/>
      <c r="G19" s="68"/>
      <c r="H19" s="69"/>
      <c r="I19" s="52"/>
      <c r="J19" s="52"/>
      <c r="K19" s="68"/>
      <c r="L19" s="68"/>
      <c r="M19" s="69"/>
      <c r="N19" s="52"/>
      <c r="O19" s="95"/>
    </row>
    <row r="20" spans="3:19" ht="12.75" customHeight="1" x14ac:dyDescent="0.25">
      <c r="C20" s="70"/>
      <c r="D20" s="76" t="s">
        <v>39</v>
      </c>
      <c r="E20" s="72"/>
      <c r="F20" s="73"/>
      <c r="G20" s="73"/>
      <c r="H20" s="74"/>
      <c r="I20" s="70"/>
      <c r="J20" s="70"/>
      <c r="K20" s="73"/>
      <c r="L20" s="73"/>
      <c r="M20" s="74"/>
      <c r="N20" s="70"/>
      <c r="O20" s="70"/>
      <c r="P20" s="3"/>
    </row>
    <row r="21" spans="3:19" ht="12.75" customHeight="1" x14ac:dyDescent="0.25">
      <c r="C21" s="70"/>
      <c r="D21" s="71" t="s">
        <v>40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7"/>
      <c r="P21" s="3"/>
    </row>
    <row r="22" spans="3:19" x14ac:dyDescent="0.25">
      <c r="F22" s="27"/>
      <c r="G22" s="27"/>
      <c r="H22" s="27"/>
      <c r="I22" s="27"/>
      <c r="J22" s="27"/>
      <c r="K22" s="27"/>
      <c r="L22" s="18"/>
      <c r="O22" s="27"/>
    </row>
    <row r="23" spans="3:19" x14ac:dyDescent="0.25">
      <c r="D23" s="6"/>
      <c r="F23" s="30"/>
      <c r="G23" s="30"/>
      <c r="I23" s="29"/>
      <c r="K23" s="30"/>
      <c r="L23" s="30"/>
      <c r="N23" s="29"/>
    </row>
    <row r="25" spans="3:19" x14ac:dyDescent="0.25">
      <c r="F25" s="31"/>
      <c r="G25" s="31"/>
      <c r="I25" s="27"/>
      <c r="K25" s="31"/>
      <c r="L25" s="31"/>
    </row>
    <row r="26" spans="3:19" x14ac:dyDescent="0.25">
      <c r="F26" s="31"/>
      <c r="G26" s="31"/>
      <c r="I26" s="27"/>
      <c r="K26" s="31"/>
      <c r="L26" s="31"/>
    </row>
    <row r="27" spans="3:19" x14ac:dyDescent="0.25">
      <c r="F27" s="31"/>
      <c r="G27" s="31"/>
      <c r="I27" s="27"/>
      <c r="K27" s="25"/>
      <c r="L27" s="25"/>
    </row>
    <row r="28" spans="3:19" x14ac:dyDescent="0.25">
      <c r="F28" s="27"/>
      <c r="G28" s="27"/>
    </row>
    <row r="29" spans="3:19" x14ac:dyDescent="0.25">
      <c r="F29" s="27"/>
      <c r="G29" s="27"/>
      <c r="I29" s="29"/>
      <c r="K29" s="27"/>
      <c r="L29" s="27"/>
      <c r="N29" s="29"/>
    </row>
    <row r="30" spans="3:19" x14ac:dyDescent="0.25">
      <c r="F30" s="15"/>
      <c r="G30" s="15"/>
    </row>
    <row r="31" spans="3:19" x14ac:dyDescent="0.25">
      <c r="F31" s="15"/>
      <c r="G31" s="15"/>
    </row>
    <row r="32" spans="3:19" x14ac:dyDescent="0.25">
      <c r="F32" s="15"/>
      <c r="G32" s="15"/>
    </row>
    <row r="33" spans="6:7" x14ac:dyDescent="0.25">
      <c r="G33" s="22"/>
    </row>
    <row r="34" spans="6:7" x14ac:dyDescent="0.25">
      <c r="F34" s="25"/>
      <c r="G34" s="25"/>
    </row>
    <row r="35" spans="6:7" x14ac:dyDescent="0.25">
      <c r="F35" s="15"/>
      <c r="G35" s="15"/>
    </row>
    <row r="36" spans="6:7" x14ac:dyDescent="0.25">
      <c r="F36" s="27"/>
      <c r="G36" s="27"/>
    </row>
    <row r="37" spans="6:7" x14ac:dyDescent="0.25">
      <c r="F37" s="25"/>
      <c r="G37" s="25"/>
    </row>
    <row r="38" spans="6:7" x14ac:dyDescent="0.25">
      <c r="F38" s="27"/>
      <c r="G38" s="27"/>
    </row>
  </sheetData>
  <mergeCells count="10">
    <mergeCell ref="D5:E5"/>
    <mergeCell ref="D12:E12"/>
    <mergeCell ref="P1:S1"/>
    <mergeCell ref="U1:X1"/>
    <mergeCell ref="C1:N1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32"/>
  <sheetViews>
    <sheetView showGridLines="0" topLeftCell="A19" zoomScale="90" zoomScaleNormal="90" workbookViewId="0">
      <selection activeCell="Q16" sqref="Q16"/>
    </sheetView>
  </sheetViews>
  <sheetFormatPr baseColWidth="10" defaultColWidth="11.42578125" defaultRowHeight="15" outlineLevelCol="1" x14ac:dyDescent="0.25"/>
  <cols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1.42578125" customWidth="1" outlineLevel="1"/>
    <col min="14" max="14" width="1.28515625" customWidth="1"/>
  </cols>
  <sheetData>
    <row r="1" spans="2:24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2:24" x14ac:dyDescent="0.25">
      <c r="B2" s="70"/>
      <c r="C2" s="71"/>
      <c r="D2" s="52"/>
      <c r="E2" s="95"/>
      <c r="F2" s="95"/>
      <c r="G2" s="96"/>
      <c r="H2" s="52"/>
      <c r="I2" s="52"/>
      <c r="J2" s="95"/>
      <c r="K2" s="95"/>
      <c r="L2" s="96">
        <f t="shared" ref="L2" si="0">L27-L14</f>
        <v>0</v>
      </c>
      <c r="M2" s="52"/>
      <c r="N2" s="52"/>
      <c r="O2" s="52"/>
    </row>
    <row r="3" spans="2:24" ht="24.75" customHeight="1" x14ac:dyDescent="0.25">
      <c r="B3" s="404" t="s">
        <v>54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94"/>
      <c r="O3" s="52"/>
      <c r="P3" s="402"/>
      <c r="Q3" s="402"/>
      <c r="R3" s="402"/>
      <c r="S3" s="402"/>
      <c r="U3" s="402"/>
      <c r="V3" s="402"/>
      <c r="W3" s="402"/>
      <c r="X3" s="402"/>
    </row>
    <row r="4" spans="2:24" ht="6" customHeight="1" x14ac:dyDescent="0.25">
      <c r="B4" s="52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2"/>
    </row>
    <row r="5" spans="2:24" ht="23.1" customHeight="1" x14ac:dyDescent="0.25">
      <c r="B5" s="208"/>
      <c r="C5" s="208"/>
      <c r="D5" s="208"/>
      <c r="E5" s="341" t="str">
        <f>'USA '!F3</f>
        <v>4T21</v>
      </c>
      <c r="F5" s="341" t="str">
        <f>'USA '!G3</f>
        <v>4T20</v>
      </c>
      <c r="G5" s="197"/>
      <c r="H5" s="196" t="s">
        <v>6</v>
      </c>
      <c r="I5" s="341"/>
      <c r="J5" s="341" t="str">
        <f>'USA '!K3</f>
        <v>Ene-Dic'21</v>
      </c>
      <c r="K5" s="341" t="str">
        <f>'USA '!L3</f>
        <v>Ene-Dic'20</v>
      </c>
      <c r="L5" s="197"/>
      <c r="M5" s="196" t="s">
        <v>6</v>
      </c>
      <c r="N5" s="100"/>
      <c r="O5" s="52"/>
      <c r="P5" s="220"/>
      <c r="Q5" s="220"/>
      <c r="R5" s="220"/>
      <c r="S5" s="220"/>
      <c r="U5" s="220"/>
      <c r="V5" s="220"/>
      <c r="W5" s="220"/>
      <c r="X5" s="220"/>
    </row>
    <row r="6" spans="2:24" ht="21" customHeight="1" x14ac:dyDescent="0.25">
      <c r="B6" s="169"/>
      <c r="C6" s="164" t="s">
        <v>24</v>
      </c>
      <c r="D6" s="164"/>
      <c r="E6" s="57"/>
      <c r="F6" s="57"/>
      <c r="G6" s="57"/>
      <c r="H6" s="141"/>
      <c r="I6" s="57"/>
      <c r="J6" s="57"/>
      <c r="K6" s="57"/>
      <c r="L6" s="57"/>
      <c r="M6" s="141"/>
      <c r="N6" s="57"/>
      <c r="O6" s="52"/>
      <c r="Q6" s="234"/>
      <c r="R6" s="234"/>
      <c r="S6" s="234"/>
      <c r="T6" s="234"/>
    </row>
    <row r="7" spans="2:24" ht="18.95" customHeight="1" x14ac:dyDescent="0.25">
      <c r="B7" s="169"/>
      <c r="C7" s="401" t="s">
        <v>25</v>
      </c>
      <c r="D7" s="401"/>
      <c r="E7" s="125">
        <v>75.174228811896</v>
      </c>
      <c r="F7" s="294">
        <v>68.645289938400893</v>
      </c>
      <c r="G7" s="52"/>
      <c r="H7" s="140">
        <v>9.5111243311141624</v>
      </c>
      <c r="I7" s="290"/>
      <c r="J7" s="288">
        <v>252.67166106781789</v>
      </c>
      <c r="K7" s="125">
        <v>226.43436005310355</v>
      </c>
      <c r="L7" s="52"/>
      <c r="M7" s="140">
        <v>11.587155327734333</v>
      </c>
      <c r="N7" s="64"/>
      <c r="O7" s="52"/>
      <c r="P7" s="235"/>
      <c r="Q7" s="235"/>
      <c r="R7" s="235"/>
      <c r="S7" s="235"/>
      <c r="T7" s="235"/>
      <c r="U7" s="235"/>
      <c r="V7" s="235"/>
      <c r="W7" s="235"/>
      <c r="X7" s="235"/>
    </row>
    <row r="8" spans="2:24" ht="18.95" customHeight="1" x14ac:dyDescent="0.25">
      <c r="B8" s="169"/>
      <c r="C8" s="401" t="s">
        <v>26</v>
      </c>
      <c r="D8" s="401"/>
      <c r="E8" s="125">
        <v>53.48997114782113</v>
      </c>
      <c r="F8" s="294">
        <v>49.549646003670929</v>
      </c>
      <c r="G8" s="52"/>
      <c r="H8" s="140">
        <v>7.9522770835906309</v>
      </c>
      <c r="I8" s="77"/>
      <c r="J8" s="288">
        <v>175.70777813525817</v>
      </c>
      <c r="K8" s="125">
        <v>156.01448864229502</v>
      </c>
      <c r="L8" s="52"/>
      <c r="M8" s="140">
        <v>12.622731173458689</v>
      </c>
      <c r="N8" s="64"/>
      <c r="O8" s="52"/>
      <c r="P8" s="235"/>
      <c r="Q8" s="235"/>
      <c r="R8" s="235"/>
      <c r="S8" s="235"/>
      <c r="T8" s="235"/>
      <c r="U8" s="235"/>
      <c r="V8" s="235"/>
      <c r="W8" s="235"/>
      <c r="X8" s="235"/>
    </row>
    <row r="9" spans="2:24" ht="21" customHeight="1" x14ac:dyDescent="0.25">
      <c r="B9" s="169"/>
      <c r="C9" s="165" t="s">
        <v>27</v>
      </c>
      <c r="D9" s="159"/>
      <c r="E9" s="126">
        <v>128.66419995971714</v>
      </c>
      <c r="F9" s="295">
        <v>118.19493594207182</v>
      </c>
      <c r="G9" s="52"/>
      <c r="H9" s="140">
        <v>8.8576248501681896</v>
      </c>
      <c r="I9" s="77"/>
      <c r="J9" s="289">
        <v>428.37943920307606</v>
      </c>
      <c r="K9" s="126">
        <v>382.44884869539857</v>
      </c>
      <c r="L9" s="52"/>
      <c r="M9" s="140">
        <v>12.009603549430192</v>
      </c>
      <c r="N9" s="64"/>
      <c r="O9" s="52"/>
      <c r="P9" s="235"/>
      <c r="Q9" s="235"/>
      <c r="R9" s="235"/>
      <c r="S9" s="235"/>
      <c r="T9" s="235"/>
      <c r="U9" s="235"/>
      <c r="V9" s="235"/>
      <c r="W9" s="235"/>
      <c r="X9" s="235"/>
    </row>
    <row r="10" spans="2:24" ht="18.95" customHeight="1" x14ac:dyDescent="0.25">
      <c r="B10" s="169"/>
      <c r="C10" s="401" t="s">
        <v>28</v>
      </c>
      <c r="D10" s="401"/>
      <c r="E10" s="125">
        <v>19.293061945956989</v>
      </c>
      <c r="F10" s="294">
        <v>17.787635936949012</v>
      </c>
      <c r="G10" s="52"/>
      <c r="H10" s="140">
        <v>8.4633282036139512</v>
      </c>
      <c r="I10" s="290"/>
      <c r="J10" s="288">
        <v>66.579575462742</v>
      </c>
      <c r="K10" s="125">
        <v>57.5</v>
      </c>
      <c r="L10" s="52"/>
      <c r="M10" s="140">
        <v>15.790566022160002</v>
      </c>
      <c r="N10" s="64"/>
      <c r="O10" s="52"/>
      <c r="P10" s="235"/>
      <c r="Q10" s="235"/>
      <c r="R10" s="235"/>
      <c r="S10" s="235"/>
      <c r="T10" s="235"/>
      <c r="U10" s="235"/>
      <c r="V10" s="235"/>
      <c r="W10" s="235"/>
      <c r="X10" s="235"/>
    </row>
    <row r="11" spans="2:24" ht="18.95" customHeight="1" x14ac:dyDescent="0.25">
      <c r="B11" s="169"/>
      <c r="C11" s="401" t="s">
        <v>29</v>
      </c>
      <c r="D11" s="401"/>
      <c r="E11" s="125">
        <v>14.473414820727012</v>
      </c>
      <c r="F11" s="294">
        <v>11.902075041807999</v>
      </c>
      <c r="G11" s="52"/>
      <c r="H11" s="140">
        <v>21.60413011921667</v>
      </c>
      <c r="I11" s="290"/>
      <c r="J11" s="288">
        <v>50.155784463414996</v>
      </c>
      <c r="K11" s="125">
        <v>36.9</v>
      </c>
      <c r="L11" s="52"/>
      <c r="M11" s="140">
        <v>35.923535131205966</v>
      </c>
      <c r="N11" s="64"/>
      <c r="O11" s="52"/>
      <c r="P11" s="235"/>
      <c r="Q11" s="235"/>
      <c r="R11" s="235"/>
      <c r="S11" s="235"/>
      <c r="T11" s="235"/>
      <c r="U11" s="235"/>
      <c r="V11" s="235"/>
      <c r="W11" s="235"/>
      <c r="X11" s="235"/>
    </row>
    <row r="12" spans="2:24" ht="21" customHeight="1" x14ac:dyDescent="0.25">
      <c r="B12" s="169"/>
      <c r="C12" s="165" t="s">
        <v>42</v>
      </c>
      <c r="D12" s="159"/>
      <c r="E12" s="126">
        <v>162.43067672640115</v>
      </c>
      <c r="F12" s="295">
        <v>147.88464692082883</v>
      </c>
      <c r="G12" s="52"/>
      <c r="H12" s="140">
        <v>9.83606487112867</v>
      </c>
      <c r="I12" s="290"/>
      <c r="J12" s="289">
        <v>545.11479912923312</v>
      </c>
      <c r="K12" s="126">
        <v>476.84884869539854</v>
      </c>
      <c r="L12" s="52"/>
      <c r="M12" s="140">
        <v>14.316056465398219</v>
      </c>
      <c r="N12" s="59"/>
      <c r="O12" s="52"/>
      <c r="P12" s="235"/>
      <c r="Q12" s="235"/>
      <c r="R12" s="235"/>
      <c r="S12" s="235"/>
      <c r="T12" s="235"/>
      <c r="U12" s="235"/>
      <c r="V12" s="235"/>
      <c r="W12" s="235"/>
      <c r="X12" s="235"/>
    </row>
    <row r="13" spans="2:24" ht="18.95" customHeight="1" x14ac:dyDescent="0.25">
      <c r="B13" s="169"/>
      <c r="C13" s="401" t="s">
        <v>31</v>
      </c>
      <c r="D13" s="401"/>
      <c r="E13" s="125">
        <v>2.0069648928000001</v>
      </c>
      <c r="F13" s="294">
        <v>2.1252752639999999</v>
      </c>
      <c r="G13" s="52"/>
      <c r="H13" s="140">
        <v>-5.566825775656314</v>
      </c>
      <c r="I13" s="290"/>
      <c r="J13" s="288">
        <v>7.6165630128000004</v>
      </c>
      <c r="K13" s="125">
        <v>8.0084969384000004</v>
      </c>
      <c r="L13" s="52"/>
      <c r="M13" s="140">
        <v>-4.8939760933254917</v>
      </c>
      <c r="N13" s="59"/>
      <c r="O13" s="52"/>
      <c r="P13" s="235"/>
      <c r="Q13" s="235"/>
      <c r="R13" s="235"/>
      <c r="S13" s="235"/>
      <c r="T13" s="235"/>
      <c r="U13" s="235"/>
      <c r="V13" s="235"/>
      <c r="W13" s="235"/>
      <c r="X13" s="235"/>
    </row>
    <row r="14" spans="2:24" ht="21" customHeight="1" x14ac:dyDescent="0.25">
      <c r="B14" s="169"/>
      <c r="C14" s="165" t="s">
        <v>32</v>
      </c>
      <c r="D14" s="164"/>
      <c r="E14" s="126">
        <v>164.43764161920114</v>
      </c>
      <c r="F14" s="295">
        <v>150.00992218482884</v>
      </c>
      <c r="G14" s="52"/>
      <c r="H14" s="140">
        <v>9.6178434227808918</v>
      </c>
      <c r="I14" s="290"/>
      <c r="J14" s="289">
        <v>552.73136214203316</v>
      </c>
      <c r="K14" s="126">
        <v>484.85734563379856</v>
      </c>
      <c r="L14" s="52"/>
      <c r="M14" s="140">
        <v>13.998760072307581</v>
      </c>
      <c r="N14" s="59"/>
      <c r="O14" s="52"/>
      <c r="P14" s="235"/>
      <c r="Q14" s="235"/>
      <c r="R14" s="235"/>
      <c r="S14" s="235"/>
      <c r="T14" s="235"/>
      <c r="U14" s="235"/>
      <c r="V14" s="235"/>
      <c r="W14" s="235"/>
      <c r="X14" s="235"/>
    </row>
    <row r="15" spans="2:24" ht="21" customHeight="1" x14ac:dyDescent="0.25">
      <c r="B15" s="169"/>
      <c r="C15" s="164" t="s">
        <v>43</v>
      </c>
      <c r="D15" s="164"/>
      <c r="E15" s="347"/>
      <c r="F15" s="350"/>
      <c r="G15" s="57"/>
      <c r="H15" s="141"/>
      <c r="I15" s="290"/>
      <c r="J15" s="347"/>
      <c r="K15" s="347"/>
      <c r="L15" s="351"/>
      <c r="M15" s="143"/>
      <c r="N15" s="57"/>
      <c r="O15" s="52"/>
      <c r="P15" s="235"/>
      <c r="Q15" s="235"/>
      <c r="R15" s="235"/>
      <c r="S15" s="235"/>
      <c r="T15" s="235"/>
      <c r="U15" s="235"/>
      <c r="V15" s="235"/>
      <c r="W15" s="235"/>
      <c r="X15" s="235"/>
    </row>
    <row r="16" spans="2:24" ht="18.95" customHeight="1" x14ac:dyDescent="0.25">
      <c r="B16" s="169"/>
      <c r="C16" s="401" t="s">
        <v>44</v>
      </c>
      <c r="D16" s="401"/>
      <c r="E16" s="125">
        <v>29.341989514648031</v>
      </c>
      <c r="F16" s="294">
        <v>30.818092539556158</v>
      </c>
      <c r="G16" s="52"/>
      <c r="H16" s="140">
        <v>-1.4761030249081273</v>
      </c>
      <c r="I16" s="52"/>
      <c r="J16" s="288">
        <v>31.132288740949754</v>
      </c>
      <c r="K16" s="125">
        <v>32.60594640677391</v>
      </c>
      <c r="L16" s="52"/>
      <c r="M16" s="140">
        <v>-1.473657665824156</v>
      </c>
      <c r="N16" s="64"/>
      <c r="O16" s="52"/>
      <c r="P16" s="235"/>
      <c r="Q16" s="235"/>
      <c r="R16" s="235"/>
      <c r="S16" s="235"/>
      <c r="T16" s="235"/>
      <c r="U16" s="235"/>
      <c r="V16" s="235"/>
      <c r="W16" s="235"/>
      <c r="X16" s="235"/>
    </row>
    <row r="17" spans="2:24" ht="18.95" customHeight="1" x14ac:dyDescent="0.25">
      <c r="B17" s="169"/>
      <c r="C17" s="401" t="s">
        <v>45</v>
      </c>
      <c r="D17" s="401"/>
      <c r="E17" s="125">
        <v>70.65801048535198</v>
      </c>
      <c r="F17" s="294">
        <v>69.181907460443838</v>
      </c>
      <c r="G17" s="52"/>
      <c r="H17" s="140">
        <v>1.4761030249081415</v>
      </c>
      <c r="I17" s="52"/>
      <c r="J17" s="288">
        <v>68.867711259050253</v>
      </c>
      <c r="K17" s="125">
        <v>67.39405359322609</v>
      </c>
      <c r="L17" s="52"/>
      <c r="M17" s="140">
        <v>1.4736576658241631</v>
      </c>
      <c r="N17" s="64"/>
      <c r="O17" s="52"/>
      <c r="P17" s="235"/>
      <c r="Q17" s="235"/>
      <c r="R17" s="235"/>
      <c r="S17" s="235"/>
      <c r="T17" s="234"/>
      <c r="U17" s="235"/>
      <c r="V17" s="235"/>
      <c r="W17" s="235"/>
      <c r="X17" s="235"/>
    </row>
    <row r="18" spans="2:24" ht="18.95" customHeight="1" x14ac:dyDescent="0.25">
      <c r="B18" s="169"/>
      <c r="C18" s="401" t="s">
        <v>46</v>
      </c>
      <c r="D18" s="401"/>
      <c r="E18" s="125">
        <v>71.546149589151284</v>
      </c>
      <c r="F18" s="294">
        <v>74.285325173499743</v>
      </c>
      <c r="G18" s="52"/>
      <c r="H18" s="140">
        <v>-2.7391755843484589</v>
      </c>
      <c r="I18" s="52"/>
      <c r="J18" s="288">
        <v>71.776249885201949</v>
      </c>
      <c r="K18" s="125">
        <v>74.849638523973752</v>
      </c>
      <c r="L18" s="52"/>
      <c r="M18" s="140">
        <v>-3.073388638771803</v>
      </c>
      <c r="N18" s="64"/>
      <c r="O18" s="52"/>
      <c r="P18" s="235"/>
      <c r="Q18" s="235"/>
      <c r="R18" s="235"/>
      <c r="S18" s="235"/>
      <c r="T18" s="234"/>
      <c r="U18" s="235"/>
      <c r="V18" s="235"/>
      <c r="W18" s="235"/>
      <c r="X18" s="235"/>
    </row>
    <row r="19" spans="2:24" ht="18.95" customHeight="1" x14ac:dyDescent="0.25">
      <c r="B19" s="169"/>
      <c r="C19" s="401" t="s">
        <v>47</v>
      </c>
      <c r="D19" s="401"/>
      <c r="E19" s="125">
        <v>28.45385041084872</v>
      </c>
      <c r="F19" s="294">
        <v>25.714674826500261</v>
      </c>
      <c r="G19" s="52"/>
      <c r="H19" s="140">
        <v>2.7391755843484589</v>
      </c>
      <c r="I19" s="52"/>
      <c r="J19" s="288">
        <v>28.223750114798037</v>
      </c>
      <c r="K19" s="125">
        <v>25.150361476026234</v>
      </c>
      <c r="L19" s="52"/>
      <c r="M19" s="140">
        <v>3.073388638771803</v>
      </c>
      <c r="N19" s="52"/>
      <c r="O19" s="52"/>
      <c r="P19" s="235"/>
      <c r="Q19" s="235"/>
      <c r="R19" s="235"/>
      <c r="S19" s="235"/>
      <c r="T19" s="234"/>
      <c r="U19" s="235"/>
      <c r="V19" s="235"/>
      <c r="W19" s="235"/>
      <c r="X19" s="235"/>
    </row>
    <row r="20" spans="2:24" ht="21" customHeight="1" x14ac:dyDescent="0.25">
      <c r="B20" s="170"/>
      <c r="C20" s="167" t="s">
        <v>48</v>
      </c>
      <c r="D20" s="167"/>
      <c r="E20" s="347"/>
      <c r="F20" s="350"/>
      <c r="G20" s="57"/>
      <c r="H20" s="141"/>
      <c r="I20" s="57"/>
      <c r="J20" s="347"/>
      <c r="K20" s="347"/>
      <c r="L20" s="349"/>
      <c r="M20" s="140"/>
      <c r="N20" s="57"/>
      <c r="O20" s="52"/>
      <c r="Q20" s="234"/>
      <c r="R20" s="234"/>
      <c r="S20" s="234"/>
      <c r="T20" s="234"/>
    </row>
    <row r="21" spans="2:24" ht="18.95" customHeight="1" x14ac:dyDescent="0.25">
      <c r="B21" s="169"/>
      <c r="C21" s="168" t="s">
        <v>10</v>
      </c>
      <c r="D21" s="164"/>
      <c r="E21" s="265">
        <v>10220.017378881741</v>
      </c>
      <c r="F21" s="296">
        <v>8910.2962547505231</v>
      </c>
      <c r="G21" s="52"/>
      <c r="H21" s="140">
        <v>14.698962713309793</v>
      </c>
      <c r="I21" s="52"/>
      <c r="J21" s="291">
        <v>35401.584571180734</v>
      </c>
      <c r="K21" s="265">
        <v>32759.578588697583</v>
      </c>
      <c r="L21" s="52"/>
      <c r="M21" s="140">
        <v>8.0648350690160306</v>
      </c>
      <c r="N21" s="64"/>
      <c r="O21" s="52"/>
      <c r="Q21" s="234"/>
      <c r="R21" s="234"/>
      <c r="S21" s="234"/>
      <c r="T21" s="234"/>
    </row>
    <row r="22" spans="2:24" ht="18.95" customHeight="1" x14ac:dyDescent="0.25">
      <c r="B22" s="170"/>
      <c r="C22" s="403" t="s">
        <v>11</v>
      </c>
      <c r="D22" s="403"/>
      <c r="E22" s="265">
        <v>2270.8101178231163</v>
      </c>
      <c r="F22" s="296">
        <v>2311.4247757168691</v>
      </c>
      <c r="G22" s="69"/>
      <c r="H22" s="142">
        <v>-1.7571265273452985</v>
      </c>
      <c r="I22" s="52"/>
      <c r="J22" s="291">
        <v>6903.1934752051347</v>
      </c>
      <c r="K22" s="265">
        <v>6458.1199300464432</v>
      </c>
      <c r="L22" s="69"/>
      <c r="M22" s="137">
        <v>6.8916890670918551</v>
      </c>
      <c r="N22" s="51"/>
      <c r="O22" s="52"/>
      <c r="Q22" s="234"/>
      <c r="R22" s="234"/>
      <c r="S22" s="234"/>
      <c r="T22" s="234"/>
    </row>
    <row r="23" spans="2:24" ht="18.95" customHeight="1" x14ac:dyDescent="0.25">
      <c r="B23" s="367"/>
      <c r="C23" s="405" t="s">
        <v>35</v>
      </c>
      <c r="D23" s="405"/>
      <c r="E23" s="365">
        <v>0.22219239299097795</v>
      </c>
      <c r="F23" s="376">
        <v>0.25941054142667069</v>
      </c>
      <c r="G23" s="69"/>
      <c r="H23" s="368" t="s">
        <v>55</v>
      </c>
      <c r="I23" s="52"/>
      <c r="J23" s="366">
        <v>0.19499673697727071</v>
      </c>
      <c r="K23" s="366">
        <v>0.19713684388707509</v>
      </c>
      <c r="L23" s="69"/>
      <c r="M23" s="137" t="s">
        <v>56</v>
      </c>
      <c r="N23" s="51"/>
      <c r="O23" s="52"/>
      <c r="Q23" s="234"/>
      <c r="R23" s="234"/>
      <c r="S23" s="234"/>
      <c r="T23" s="234"/>
    </row>
    <row r="24" spans="2:24" ht="12.95" customHeight="1" x14ac:dyDescent="0.25">
      <c r="B24" s="115"/>
      <c r="C24" s="116"/>
      <c r="D24" s="116"/>
      <c r="E24" s="68"/>
      <c r="F24" s="68"/>
      <c r="G24" s="69"/>
      <c r="H24" s="51"/>
      <c r="I24" s="52"/>
      <c r="J24" s="68"/>
      <c r="K24" s="68"/>
      <c r="L24" s="69"/>
      <c r="M24" s="51"/>
      <c r="N24" s="51"/>
      <c r="O24" s="52"/>
    </row>
    <row r="25" spans="2:24" x14ac:dyDescent="0.25">
      <c r="B25" s="70"/>
      <c r="C25" s="71" t="s">
        <v>38</v>
      </c>
      <c r="D25" s="62"/>
      <c r="E25" s="68"/>
      <c r="F25" s="68"/>
      <c r="G25" s="69"/>
      <c r="H25" s="52"/>
      <c r="I25" s="52"/>
      <c r="J25" s="68"/>
      <c r="K25" s="68"/>
      <c r="L25" s="69"/>
      <c r="M25" s="52"/>
      <c r="N25" s="52"/>
      <c r="O25" s="52"/>
    </row>
    <row r="26" spans="2:24" x14ac:dyDescent="0.25">
      <c r="B26" s="70"/>
      <c r="C26" s="71" t="s">
        <v>39</v>
      </c>
      <c r="D26" s="62"/>
      <c r="E26" s="68"/>
      <c r="F26" s="68"/>
      <c r="G26" s="69"/>
      <c r="H26" s="52"/>
      <c r="I26" s="52"/>
      <c r="J26" s="68"/>
      <c r="K26" s="68"/>
      <c r="L26" s="69"/>
      <c r="M26" s="52"/>
      <c r="N26" s="52"/>
      <c r="O26" s="52"/>
    </row>
    <row r="27" spans="2:24" x14ac:dyDescent="0.25">
      <c r="B27" s="70"/>
      <c r="C27" s="76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2:24" x14ac:dyDescent="0.25">
      <c r="E28" s="23"/>
      <c r="F28" s="23"/>
      <c r="G28" s="2"/>
      <c r="H28" s="24"/>
      <c r="J28" s="23"/>
      <c r="K28" s="23"/>
      <c r="L28" s="2"/>
      <c r="M28" s="24"/>
    </row>
    <row r="29" spans="2:24" x14ac:dyDescent="0.25">
      <c r="E29" s="27"/>
      <c r="F29" s="27"/>
      <c r="H29" s="29"/>
      <c r="J29" s="27"/>
      <c r="K29" s="27"/>
      <c r="M29" s="29"/>
    </row>
    <row r="30" spans="2:24" x14ac:dyDescent="0.25">
      <c r="E30" s="21"/>
      <c r="F30" s="27"/>
      <c r="J30" s="27"/>
      <c r="K30" s="27"/>
    </row>
    <row r="31" spans="2:24" x14ac:dyDescent="0.25">
      <c r="E31" s="15"/>
      <c r="F31" s="15"/>
      <c r="J31" s="15"/>
      <c r="K31" s="15"/>
    </row>
    <row r="32" spans="2:24" x14ac:dyDescent="0.25">
      <c r="F32" s="24"/>
      <c r="K32" s="29"/>
    </row>
  </sheetData>
  <mergeCells count="14">
    <mergeCell ref="C23:D23"/>
    <mergeCell ref="C19:D19"/>
    <mergeCell ref="C22:D22"/>
    <mergeCell ref="P3:S3"/>
    <mergeCell ref="C7:D7"/>
    <mergeCell ref="C8:D8"/>
    <mergeCell ref="C10:D10"/>
    <mergeCell ref="U3:X3"/>
    <mergeCell ref="B3:M3"/>
    <mergeCell ref="C16:D16"/>
    <mergeCell ref="C17:D17"/>
    <mergeCell ref="C18:D18"/>
    <mergeCell ref="C13:D13"/>
    <mergeCell ref="C11:D1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77"/>
  <sheetViews>
    <sheetView showGridLines="0" topLeftCell="A2" zoomScale="80" zoomScaleNormal="80" zoomScalePageLayoutView="80" workbookViewId="0">
      <pane xSplit="4" ySplit="7" topLeftCell="E9" activePane="bottomRight" state="frozen"/>
      <selection pane="topRight" activeCell="H16" sqref="H16"/>
      <selection pane="bottomLeft" activeCell="H16" sqref="H16"/>
      <selection pane="bottomRight" activeCell="W18" sqref="W18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140625" customWidth="1"/>
    <col min="5" max="6" width="14.28515625" style="7" customWidth="1"/>
    <col min="7" max="7" width="3.85546875" style="7" customWidth="1"/>
    <col min="8" max="8" width="11.140625" style="7" customWidth="1"/>
    <col min="9" max="9" width="13.42578125" style="7" customWidth="1"/>
    <col min="10" max="10" width="1.28515625" style="7" customWidth="1" outlineLevel="1"/>
    <col min="11" max="11" width="1.28515625" customWidth="1"/>
    <col min="12" max="12" width="2.85546875" customWidth="1"/>
    <col min="13" max="13" width="1.28515625" customWidth="1" outlineLevel="1"/>
    <col min="14" max="14" width="16.5703125" customWidth="1" outlineLevel="1"/>
    <col min="15" max="15" width="14.85546875" customWidth="1" outlineLevel="1"/>
    <col min="16" max="16" width="1.28515625" customWidth="1" outlineLevel="1"/>
    <col min="17" max="17" width="11.85546875" customWidth="1" outlineLevel="1"/>
    <col min="18" max="18" width="11" customWidth="1" outlineLevel="1"/>
    <col min="19" max="19" width="11.42578125" customWidth="1"/>
    <col min="20" max="20" width="10.5703125" customWidth="1"/>
    <col min="33" max="33" width="11.42578125" customWidth="1"/>
  </cols>
  <sheetData>
    <row r="1" spans="2:33" ht="23.25" customHeight="1" x14ac:dyDescent="0.25">
      <c r="B1" s="408" t="s">
        <v>57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</row>
    <row r="2" spans="2:33" ht="21.75" customHeight="1" x14ac:dyDescent="0.25">
      <c r="B2" s="409" t="s">
        <v>58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</row>
    <row r="3" spans="2:33" ht="21.75" customHeight="1" x14ac:dyDescent="0.25">
      <c r="B3" s="410" t="s">
        <v>59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</row>
    <row r="4" spans="2:33" ht="15" hidden="1" customHeight="1" x14ac:dyDescent="0.2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52"/>
      <c r="M4" s="107"/>
      <c r="N4" s="107"/>
      <c r="O4" s="107"/>
      <c r="P4" s="107"/>
      <c r="Q4" s="107"/>
      <c r="R4" s="107"/>
      <c r="T4" s="402"/>
      <c r="U4" s="402"/>
      <c r="V4" s="402"/>
      <c r="W4" s="402"/>
      <c r="Y4" s="402"/>
      <c r="Z4" s="402"/>
      <c r="AA4" s="402"/>
      <c r="AB4" s="402"/>
      <c r="AG4">
        <v>20</v>
      </c>
    </row>
    <row r="5" spans="2:33" ht="6" hidden="1" customHeight="1" x14ac:dyDescent="0.25">
      <c r="B5" s="52"/>
      <c r="C5" s="52"/>
      <c r="D5" s="52"/>
      <c r="E5" s="77"/>
      <c r="F5" s="77"/>
      <c r="G5" s="77"/>
      <c r="H5" s="77"/>
      <c r="I5" s="77"/>
      <c r="J5" s="77"/>
      <c r="K5" s="52"/>
      <c r="L5" s="52"/>
      <c r="M5" s="52"/>
      <c r="N5" s="52"/>
      <c r="O5" s="52"/>
      <c r="P5" s="52"/>
      <c r="Q5" s="52"/>
      <c r="R5" s="52"/>
    </row>
    <row r="6" spans="2:33" ht="15.75" x14ac:dyDescent="0.25">
      <c r="B6" s="210"/>
      <c r="C6" s="210"/>
      <c r="D6" s="210"/>
      <c r="E6" s="211"/>
      <c r="F6" s="195"/>
      <c r="G6" s="195"/>
      <c r="H6" s="406" t="s">
        <v>60</v>
      </c>
      <c r="I6" s="407"/>
      <c r="J6" s="195"/>
      <c r="K6" s="106"/>
      <c r="L6" s="52"/>
      <c r="M6" s="195"/>
      <c r="N6" s="195"/>
      <c r="O6" s="195"/>
      <c r="P6" s="195"/>
      <c r="Q6" s="406" t="s">
        <v>60</v>
      </c>
      <c r="R6" s="407"/>
    </row>
    <row r="7" spans="2:33" ht="15.75" x14ac:dyDescent="0.25">
      <c r="B7" s="210"/>
      <c r="C7" s="198"/>
      <c r="D7" s="202"/>
      <c r="E7" s="341" t="str">
        <f>SUD!E5</f>
        <v>4T21</v>
      </c>
      <c r="F7" s="341" t="str">
        <f>SUD!F5</f>
        <v>4T20</v>
      </c>
      <c r="G7" s="341"/>
      <c r="H7" s="200" t="s">
        <v>61</v>
      </c>
      <c r="I7" s="201" t="s">
        <v>62</v>
      </c>
      <c r="J7" s="341"/>
      <c r="K7" s="106"/>
      <c r="L7" s="52"/>
      <c r="M7" s="341"/>
      <c r="N7" s="341" t="str">
        <f>SUD!J5</f>
        <v>Ene-Dic'21</v>
      </c>
      <c r="O7" s="341" t="str">
        <f>SUD!K5</f>
        <v>Ene-Dic'20</v>
      </c>
      <c r="P7" s="195"/>
      <c r="Q7" s="200" t="s">
        <v>61</v>
      </c>
      <c r="R7" s="201" t="s">
        <v>62</v>
      </c>
      <c r="T7" s="220"/>
      <c r="U7" s="220"/>
      <c r="V7" s="220"/>
      <c r="W7" s="220"/>
      <c r="Y7" s="220"/>
      <c r="Z7" s="220"/>
      <c r="AA7" s="220"/>
      <c r="AB7" s="220"/>
    </row>
    <row r="8" spans="2:33" ht="9" customHeight="1" x14ac:dyDescent="0.25">
      <c r="B8" s="52"/>
      <c r="C8" s="52"/>
      <c r="D8" s="86"/>
      <c r="E8" s="55"/>
      <c r="F8" s="55"/>
      <c r="G8" s="55"/>
      <c r="H8" s="144"/>
      <c r="I8" s="145"/>
      <c r="J8" s="55"/>
      <c r="K8" s="106"/>
      <c r="L8" s="52"/>
      <c r="M8" s="55"/>
      <c r="N8" s="55"/>
      <c r="O8" s="55"/>
      <c r="P8" s="54"/>
      <c r="Q8" s="144"/>
      <c r="R8" s="145"/>
    </row>
    <row r="9" spans="2:33" ht="15.75" x14ac:dyDescent="0.25">
      <c r="B9" s="163"/>
      <c r="C9" s="173" t="s">
        <v>10</v>
      </c>
      <c r="D9" s="173"/>
      <c r="E9" s="128">
        <v>49137.880544301835</v>
      </c>
      <c r="F9" s="302">
        <v>42664.946218011894</v>
      </c>
      <c r="G9" s="54"/>
      <c r="H9" s="146">
        <v>6472.934326289942</v>
      </c>
      <c r="I9" s="149">
        <v>15.171551589949651</v>
      </c>
      <c r="J9" s="54"/>
      <c r="K9" s="51"/>
      <c r="L9" s="359"/>
      <c r="M9" s="54"/>
      <c r="N9" s="267">
        <v>183366.37657369536</v>
      </c>
      <c r="O9" s="267">
        <v>169313.77940007759</v>
      </c>
      <c r="P9" s="54"/>
      <c r="Q9" s="146">
        <v>14052.597173617774</v>
      </c>
      <c r="R9" s="149">
        <v>8.2997362786477069</v>
      </c>
      <c r="T9" s="222"/>
      <c r="U9" s="222"/>
      <c r="V9" s="222"/>
      <c r="W9" s="222"/>
      <c r="Y9" s="223"/>
      <c r="Z9" s="223"/>
      <c r="AA9" s="223"/>
      <c r="AB9" s="223"/>
    </row>
    <row r="10" spans="2:33" ht="15.75" x14ac:dyDescent="0.25">
      <c r="B10" s="163"/>
      <c r="C10" s="172"/>
      <c r="D10" s="174"/>
      <c r="E10" s="128"/>
      <c r="F10" s="302"/>
      <c r="G10" s="54"/>
      <c r="H10" s="146"/>
      <c r="I10" s="149"/>
      <c r="J10" s="54"/>
      <c r="K10" s="51"/>
      <c r="L10" s="359"/>
      <c r="M10" s="54"/>
      <c r="N10" s="373"/>
      <c r="O10" s="373"/>
      <c r="P10" s="310"/>
      <c r="Q10" s="146"/>
      <c r="R10" s="149"/>
      <c r="T10" s="221"/>
      <c r="U10" s="221"/>
      <c r="V10" s="221"/>
      <c r="W10" s="221"/>
      <c r="Y10" s="15"/>
      <c r="Z10" s="15"/>
      <c r="AA10" s="15"/>
      <c r="AB10" s="15"/>
    </row>
    <row r="11" spans="2:33" x14ac:dyDescent="0.25">
      <c r="B11" s="163"/>
      <c r="C11" s="172" t="s">
        <v>63</v>
      </c>
      <c r="D11" s="175"/>
      <c r="E11" s="127">
        <v>26584.476098485997</v>
      </c>
      <c r="F11" s="303">
        <v>23010.107494238979</v>
      </c>
      <c r="G11" s="54"/>
      <c r="H11" s="146">
        <v>3574.3686042470181</v>
      </c>
      <c r="I11" s="149">
        <v>15.533906589275738</v>
      </c>
      <c r="J11" s="54"/>
      <c r="K11" s="51"/>
      <c r="L11" s="359"/>
      <c r="M11" s="54"/>
      <c r="N11" s="268">
        <v>100033.69697286237</v>
      </c>
      <c r="O11" s="268">
        <v>92609.202194258221</v>
      </c>
      <c r="P11" s="54"/>
      <c r="Q11" s="146">
        <v>7424.4947786041448</v>
      </c>
      <c r="R11" s="149">
        <v>8.0170162388727206</v>
      </c>
      <c r="T11" s="221"/>
      <c r="U11" s="221"/>
      <c r="V11" s="221"/>
      <c r="W11" s="221"/>
      <c r="Y11" s="221"/>
      <c r="Z11" s="221"/>
      <c r="AA11" s="221"/>
      <c r="AB11" s="221"/>
    </row>
    <row r="12" spans="2:33" ht="15.75" x14ac:dyDescent="0.25">
      <c r="B12" s="163"/>
      <c r="C12" s="175"/>
      <c r="D12" s="173" t="s">
        <v>64</v>
      </c>
      <c r="E12" s="128">
        <v>22553.404445815839</v>
      </c>
      <c r="F12" s="302">
        <v>19654.838723772915</v>
      </c>
      <c r="G12" s="54"/>
      <c r="H12" s="146">
        <v>2898.5657220429239</v>
      </c>
      <c r="I12" s="149">
        <v>14.747339129967285</v>
      </c>
      <c r="J12" s="54"/>
      <c r="K12" s="51"/>
      <c r="L12" s="359"/>
      <c r="M12" s="54"/>
      <c r="N12" s="267">
        <v>83332.679600832998</v>
      </c>
      <c r="O12" s="267">
        <v>76704.577205819369</v>
      </c>
      <c r="P12" s="54"/>
      <c r="Q12" s="146">
        <v>6628.1023950136296</v>
      </c>
      <c r="R12" s="149">
        <v>8.6410780639968987</v>
      </c>
      <c r="T12" s="222"/>
      <c r="U12" s="222"/>
      <c r="V12" s="222"/>
      <c r="W12" s="222"/>
      <c r="X12" s="222"/>
      <c r="Y12" s="222"/>
      <c r="Z12" s="222"/>
      <c r="AA12" s="222"/>
      <c r="AB12" s="222"/>
    </row>
    <row r="13" spans="2:33" x14ac:dyDescent="0.25">
      <c r="B13" s="163"/>
      <c r="C13" s="174"/>
      <c r="D13" s="176"/>
      <c r="E13" s="129">
        <v>0.45898203577344149</v>
      </c>
      <c r="F13" s="304">
        <v>0.46067885854911067</v>
      </c>
      <c r="G13" s="54"/>
      <c r="H13" s="146"/>
      <c r="I13" s="149"/>
      <c r="J13" s="54"/>
      <c r="K13" s="51"/>
      <c r="L13" s="359"/>
      <c r="M13" s="54"/>
      <c r="N13" s="249">
        <v>0.45445997874829253</v>
      </c>
      <c r="O13" s="249">
        <v>0.45303210097608992</v>
      </c>
      <c r="P13" s="54"/>
      <c r="Q13" s="146"/>
      <c r="R13" s="149"/>
      <c r="T13" s="221"/>
      <c r="U13" s="221"/>
      <c r="V13" s="221"/>
      <c r="W13" s="221"/>
      <c r="Y13" s="15"/>
      <c r="Z13" s="15"/>
      <c r="AA13" s="15"/>
      <c r="AB13" s="15"/>
    </row>
    <row r="14" spans="2:33" ht="12.95" customHeight="1" x14ac:dyDescent="0.25">
      <c r="B14" s="163"/>
      <c r="C14" s="174"/>
      <c r="D14" s="175"/>
      <c r="E14" s="102"/>
      <c r="F14" s="305"/>
      <c r="G14" s="54"/>
      <c r="H14" s="146"/>
      <c r="I14" s="149"/>
      <c r="J14" s="54"/>
      <c r="K14" s="51"/>
      <c r="L14" s="359"/>
      <c r="M14" s="54"/>
      <c r="N14" s="108"/>
      <c r="O14" s="108"/>
      <c r="P14" s="54"/>
      <c r="Q14" s="146"/>
      <c r="R14" s="149"/>
      <c r="T14" s="221"/>
      <c r="U14" s="355"/>
      <c r="V14" s="221"/>
      <c r="W14" s="221"/>
      <c r="Y14" s="15"/>
      <c r="Z14" s="15"/>
      <c r="AA14" s="15"/>
      <c r="AB14" s="15"/>
    </row>
    <row r="15" spans="2:33" x14ac:dyDescent="0.25">
      <c r="B15" s="163"/>
      <c r="C15" s="172" t="s">
        <v>65</v>
      </c>
      <c r="D15" s="175"/>
      <c r="E15" s="127">
        <v>13582.600595220074</v>
      </c>
      <c r="F15" s="303">
        <v>11129.533857966724</v>
      </c>
      <c r="G15" s="54"/>
      <c r="H15" s="146">
        <v>2453.0667372533499</v>
      </c>
      <c r="I15" s="149">
        <v>22.041055524507879</v>
      </c>
      <c r="J15" s="54"/>
      <c r="K15" s="51"/>
      <c r="L15" s="359"/>
      <c r="M15" s="54"/>
      <c r="N15" s="268">
        <v>48504.224731845243</v>
      </c>
      <c r="O15" s="268">
        <v>45806.543399551134</v>
      </c>
      <c r="P15" s="54"/>
      <c r="Q15" s="146">
        <v>2697.6813322941089</v>
      </c>
      <c r="R15" s="149">
        <v>5.8892925160568765</v>
      </c>
      <c r="T15" s="221"/>
      <c r="U15" s="221"/>
      <c r="V15" s="221"/>
      <c r="W15" s="221"/>
      <c r="Y15" s="221"/>
      <c r="Z15" s="221"/>
      <c r="AA15" s="221"/>
      <c r="AB15" s="221"/>
    </row>
    <row r="16" spans="2:33" x14ac:dyDescent="0.25">
      <c r="B16" s="163"/>
      <c r="C16" s="172" t="s">
        <v>66</v>
      </c>
      <c r="D16" s="175"/>
      <c r="E16" s="127">
        <v>2233.2414999039656</v>
      </c>
      <c r="F16" s="303">
        <v>1934.7970265728211</v>
      </c>
      <c r="G16" s="54"/>
      <c r="H16" s="146">
        <v>298.44447333114454</v>
      </c>
      <c r="I16" s="149">
        <v>15.425105023020969</v>
      </c>
      <c r="J16" s="54"/>
      <c r="K16" s="51"/>
      <c r="L16" s="359"/>
      <c r="M16" s="54"/>
      <c r="N16" s="268">
        <v>9031.9931752999837</v>
      </c>
      <c r="O16" s="268">
        <v>8640.6556428269851</v>
      </c>
      <c r="P16" s="54"/>
      <c r="Q16" s="146">
        <v>391.33753247299865</v>
      </c>
      <c r="R16" s="149">
        <v>4.5290259055499549</v>
      </c>
      <c r="T16" s="221"/>
      <c r="U16" s="221"/>
      <c r="V16" s="221"/>
      <c r="W16" s="221"/>
      <c r="Y16" s="221"/>
      <c r="Z16" s="221"/>
      <c r="AA16" s="221"/>
      <c r="AB16" s="221"/>
    </row>
    <row r="17" spans="2:28" ht="15.75" x14ac:dyDescent="0.25">
      <c r="B17" s="163"/>
      <c r="C17" s="175"/>
      <c r="D17" s="374" t="s">
        <v>67</v>
      </c>
      <c r="E17" s="128">
        <v>15815.84209512404</v>
      </c>
      <c r="F17" s="302">
        <v>13064.330884539546</v>
      </c>
      <c r="G17" s="54"/>
      <c r="H17" s="146">
        <v>2751.5112105844946</v>
      </c>
      <c r="I17" s="149">
        <v>21.061248638770014</v>
      </c>
      <c r="J17" s="54"/>
      <c r="K17" s="51"/>
      <c r="L17" s="359"/>
      <c r="M17" s="54"/>
      <c r="N17" s="317">
        <v>57536.217907145226</v>
      </c>
      <c r="O17" s="317">
        <v>54447.199042378117</v>
      </c>
      <c r="P17" s="54"/>
      <c r="Q17" s="146">
        <v>3089.0188647671093</v>
      </c>
      <c r="R17" s="149">
        <v>5.6734210741728353</v>
      </c>
      <c r="T17" s="221"/>
      <c r="U17" s="221"/>
      <c r="V17" s="221"/>
      <c r="W17" s="221"/>
      <c r="Y17" s="221"/>
      <c r="Z17" s="221"/>
      <c r="AA17" s="221"/>
      <c r="AB17" s="221"/>
    </row>
    <row r="18" spans="2:28" x14ac:dyDescent="0.25">
      <c r="B18" s="163"/>
      <c r="C18" s="172"/>
      <c r="D18" s="175"/>
      <c r="E18" s="129">
        <v>0.32186659090566105</v>
      </c>
      <c r="F18" s="304">
        <v>0.30620760232024308</v>
      </c>
      <c r="G18" s="54"/>
      <c r="H18" s="146"/>
      <c r="I18" s="149"/>
      <c r="J18" s="54"/>
      <c r="K18" s="51"/>
      <c r="L18" s="359"/>
      <c r="M18" s="54"/>
      <c r="N18" s="249">
        <v>0.31377736192557248</v>
      </c>
      <c r="O18" s="249">
        <v>0.32157571129354379</v>
      </c>
      <c r="P18" s="54"/>
      <c r="Q18" s="146"/>
      <c r="R18" s="149"/>
      <c r="T18" s="221"/>
      <c r="U18" s="221"/>
      <c r="V18" s="221"/>
      <c r="W18" s="221"/>
      <c r="Y18" s="15"/>
      <c r="Z18" s="15"/>
      <c r="AA18" s="15"/>
      <c r="AB18" s="15"/>
    </row>
    <row r="19" spans="2:28" x14ac:dyDescent="0.25">
      <c r="B19" s="163"/>
      <c r="C19" s="172"/>
      <c r="D19" s="175"/>
      <c r="E19" s="102"/>
      <c r="F19" s="305"/>
      <c r="G19" s="54"/>
      <c r="H19" s="146"/>
      <c r="I19" s="149"/>
      <c r="J19" s="54"/>
      <c r="K19" s="51"/>
      <c r="L19" s="359"/>
      <c r="M19" s="54"/>
      <c r="N19" s="108"/>
      <c r="O19" s="108"/>
      <c r="P19" s="54"/>
      <c r="Q19" s="146"/>
      <c r="R19" s="149"/>
      <c r="T19" s="221"/>
      <c r="U19" s="221"/>
      <c r="V19" s="221"/>
      <c r="W19" s="221"/>
      <c r="Y19" s="15"/>
      <c r="Z19" s="15"/>
      <c r="AA19" s="15"/>
      <c r="AB19" s="15"/>
    </row>
    <row r="20" spans="2:28" x14ac:dyDescent="0.25">
      <c r="B20" s="163"/>
      <c r="C20" s="172" t="s">
        <v>68</v>
      </c>
      <c r="D20" s="175"/>
      <c r="E20" s="127">
        <v>229.30202256885215</v>
      </c>
      <c r="F20" s="303">
        <v>381.89490271834205</v>
      </c>
      <c r="G20" s="54"/>
      <c r="H20" s="146">
        <v>-152.5928801494899</v>
      </c>
      <c r="I20" s="149">
        <v>-39.956773202084698</v>
      </c>
      <c r="J20" s="54"/>
      <c r="K20" s="51"/>
      <c r="L20" s="359"/>
      <c r="M20" s="54"/>
      <c r="N20" s="268">
        <v>544.18651169953012</v>
      </c>
      <c r="O20" s="268">
        <v>1051.3340485935578</v>
      </c>
      <c r="P20" s="54"/>
      <c r="Q20" s="146">
        <v>-507.14753689402767</v>
      </c>
      <c r="R20" s="149">
        <v>-48.238477349085571</v>
      </c>
      <c r="T20" s="221"/>
      <c r="U20" s="221"/>
      <c r="V20" s="221"/>
      <c r="W20" s="221"/>
      <c r="Y20" s="221"/>
      <c r="Z20" s="221"/>
      <c r="AA20" s="221"/>
      <c r="AB20" s="221"/>
    </row>
    <row r="21" spans="2:28" ht="15.75" x14ac:dyDescent="0.25">
      <c r="B21" s="163"/>
      <c r="C21" s="175"/>
      <c r="D21" s="173" t="s">
        <v>69</v>
      </c>
      <c r="E21" s="128">
        <v>6508.2603281229458</v>
      </c>
      <c r="F21" s="302">
        <v>6208.6129365150273</v>
      </c>
      <c r="G21" s="54"/>
      <c r="H21" s="146">
        <v>299.64739160791851</v>
      </c>
      <c r="I21" s="149">
        <v>4.8263178051507705</v>
      </c>
      <c r="J21" s="54"/>
      <c r="K21" s="51"/>
      <c r="L21" s="359"/>
      <c r="M21" s="54"/>
      <c r="N21" s="267">
        <v>25252.275181988243</v>
      </c>
      <c r="O21" s="267">
        <v>21206.044114847693</v>
      </c>
      <c r="P21" s="54"/>
      <c r="Q21" s="146">
        <v>4046.2310671405503</v>
      </c>
      <c r="R21" s="149">
        <v>19.080555737915915</v>
      </c>
      <c r="T21" s="222"/>
      <c r="U21" s="222"/>
      <c r="V21" s="222"/>
      <c r="W21" s="222"/>
      <c r="X21" s="222"/>
      <c r="Y21" s="222"/>
      <c r="Z21" s="222"/>
      <c r="AA21" s="222"/>
      <c r="AB21" s="222"/>
    </row>
    <row r="22" spans="2:28" ht="15.75" x14ac:dyDescent="0.25">
      <c r="B22" s="166"/>
      <c r="C22" s="177"/>
      <c r="D22" s="178"/>
      <c r="E22" s="102"/>
      <c r="F22" s="305"/>
      <c r="G22" s="54"/>
      <c r="H22" s="146"/>
      <c r="I22" s="149"/>
      <c r="J22" s="54"/>
      <c r="K22" s="51"/>
      <c r="L22" s="359"/>
      <c r="M22" s="54"/>
      <c r="N22" s="108"/>
      <c r="O22" s="108"/>
      <c r="P22" s="54"/>
      <c r="Q22" s="146"/>
      <c r="R22" s="149"/>
      <c r="T22" s="221"/>
      <c r="U22" s="221"/>
      <c r="V22" s="221"/>
      <c r="W22" s="221"/>
      <c r="Y22" s="15"/>
      <c r="Z22" s="15"/>
      <c r="AA22" s="15"/>
      <c r="AB22" s="15"/>
    </row>
    <row r="23" spans="2:28" ht="16.5" x14ac:dyDescent="0.25">
      <c r="B23" s="163"/>
      <c r="C23" s="172" t="s">
        <v>70</v>
      </c>
      <c r="D23" s="175"/>
      <c r="E23" s="127">
        <v>-198.9144195233601</v>
      </c>
      <c r="F23" s="303">
        <v>-201.7899338782411</v>
      </c>
      <c r="G23" s="54"/>
      <c r="H23" s="146">
        <v>2.8755143548810054</v>
      </c>
      <c r="I23" s="149">
        <v>-1.42500386397673</v>
      </c>
      <c r="J23" s="54"/>
      <c r="K23" s="51"/>
      <c r="L23" s="359"/>
      <c r="M23" s="54"/>
      <c r="N23" s="268">
        <v>108.65722189173248</v>
      </c>
      <c r="O23" s="268">
        <v>266.3605836150989</v>
      </c>
      <c r="P23" s="54"/>
      <c r="Q23" s="146">
        <v>-157.70336172336641</v>
      </c>
      <c r="R23" s="149">
        <v>-59.206718795620958</v>
      </c>
      <c r="T23" s="221"/>
      <c r="U23" s="221"/>
      <c r="V23" s="221"/>
      <c r="W23" s="221"/>
      <c r="Y23" s="221"/>
      <c r="Z23" s="221"/>
      <c r="AA23" s="221"/>
      <c r="AB23" s="221"/>
    </row>
    <row r="24" spans="2:28" ht="15.75" x14ac:dyDescent="0.25">
      <c r="B24" s="163"/>
      <c r="C24" s="172"/>
      <c r="D24" s="173" t="s">
        <v>71</v>
      </c>
      <c r="E24" s="128">
        <v>6309.3459085995855</v>
      </c>
      <c r="F24" s="302">
        <v>6006.8230026367864</v>
      </c>
      <c r="G24" s="54"/>
      <c r="H24" s="146">
        <v>302.52290596279909</v>
      </c>
      <c r="I24" s="149">
        <v>5.0363212938020929</v>
      </c>
      <c r="J24" s="54"/>
      <c r="K24" s="51"/>
      <c r="L24" s="359"/>
      <c r="M24" s="54"/>
      <c r="N24" s="267">
        <v>25360.932403879975</v>
      </c>
      <c r="O24" s="267">
        <v>21472.404698462793</v>
      </c>
      <c r="P24" s="54"/>
      <c r="Q24" s="146">
        <v>3888.527705417182</v>
      </c>
      <c r="R24" s="149">
        <v>18.109418856545489</v>
      </c>
      <c r="T24" s="222"/>
      <c r="U24" s="222"/>
      <c r="V24" s="222"/>
      <c r="W24" s="222"/>
      <c r="X24" s="222"/>
      <c r="Y24" s="222"/>
      <c r="Z24" s="222"/>
      <c r="AA24" s="222"/>
      <c r="AB24" s="222"/>
    </row>
    <row r="25" spans="2:28" x14ac:dyDescent="0.25">
      <c r="B25" s="163"/>
      <c r="C25" s="172"/>
      <c r="D25" s="175"/>
      <c r="E25" s="129">
        <v>0.12840085568833584</v>
      </c>
      <c r="F25" s="304">
        <v>0.14079059122547027</v>
      </c>
      <c r="G25" s="54"/>
      <c r="H25" s="146"/>
      <c r="I25" s="149"/>
      <c r="J25" s="54"/>
      <c r="K25" s="51"/>
      <c r="L25" s="359"/>
      <c r="M25" s="54"/>
      <c r="N25" s="249">
        <v>0.13830743060839923</v>
      </c>
      <c r="O25" s="249">
        <v>0.12682018424339156</v>
      </c>
      <c r="P25" s="54"/>
      <c r="Q25" s="146"/>
      <c r="R25" s="149"/>
      <c r="T25" s="221"/>
      <c r="U25" s="221"/>
      <c r="V25" s="221"/>
      <c r="W25" s="221"/>
      <c r="Y25" s="15"/>
      <c r="Z25" s="15"/>
      <c r="AA25" s="15"/>
      <c r="AB25" s="15"/>
    </row>
    <row r="26" spans="2:28" ht="15.75" x14ac:dyDescent="0.25">
      <c r="B26" s="166"/>
      <c r="C26" s="177"/>
      <c r="D26" s="178"/>
      <c r="E26" s="101"/>
      <c r="F26" s="306"/>
      <c r="G26" s="54"/>
      <c r="H26" s="146"/>
      <c r="I26" s="149"/>
      <c r="J26" s="54"/>
      <c r="K26" s="51"/>
      <c r="L26" s="359"/>
      <c r="M26" s="54"/>
      <c r="N26" s="101"/>
      <c r="O26" s="101"/>
      <c r="P26" s="54"/>
      <c r="Q26" s="146"/>
      <c r="R26" s="149"/>
      <c r="T26" s="221"/>
      <c r="U26" s="221"/>
      <c r="V26" s="221"/>
      <c r="W26" s="221"/>
      <c r="Y26" s="15"/>
      <c r="Z26" s="15"/>
      <c r="AA26" s="15"/>
      <c r="AB26" s="15"/>
    </row>
    <row r="27" spans="2:28" x14ac:dyDescent="0.25">
      <c r="B27" s="163"/>
      <c r="C27" s="172" t="s">
        <v>72</v>
      </c>
      <c r="D27" s="175"/>
      <c r="E27" s="127">
        <v>-739.01152593845484</v>
      </c>
      <c r="F27" s="303">
        <v>-536.44573998274223</v>
      </c>
      <c r="G27" s="54"/>
      <c r="H27" s="146">
        <v>-202.56578595571261</v>
      </c>
      <c r="I27" s="149">
        <v>37.760722260974489</v>
      </c>
      <c r="J27" s="54"/>
      <c r="K27" s="51"/>
      <c r="L27" s="359"/>
      <c r="M27" s="54"/>
      <c r="N27" s="268">
        <v>-2921.5014678882349</v>
      </c>
      <c r="O27" s="268">
        <v>-3218.1008656225363</v>
      </c>
      <c r="P27" s="54"/>
      <c r="Q27" s="146">
        <v>296.59939773430142</v>
      </c>
      <c r="R27" s="149">
        <v>-9.2165973075217682</v>
      </c>
      <c r="T27" s="221"/>
      <c r="U27" s="221"/>
      <c r="V27" s="221"/>
      <c r="W27" s="221"/>
      <c r="X27" s="221"/>
      <c r="Y27" s="221"/>
      <c r="Z27" s="221"/>
      <c r="AA27" s="221"/>
      <c r="AB27" s="221"/>
    </row>
    <row r="28" spans="2:28" x14ac:dyDescent="0.25">
      <c r="B28" s="163"/>
      <c r="C28" s="172" t="s">
        <v>73</v>
      </c>
      <c r="D28" s="175"/>
      <c r="E28" s="127">
        <v>-29.728833655227731</v>
      </c>
      <c r="F28" s="303">
        <v>-959.36051933617148</v>
      </c>
      <c r="G28" s="54"/>
      <c r="H28" s="146">
        <v>929.63168568094375</v>
      </c>
      <c r="I28" s="149">
        <v>-96.90118229215868</v>
      </c>
      <c r="J28" s="54"/>
      <c r="K28" s="51"/>
      <c r="L28" s="359"/>
      <c r="M28" s="54"/>
      <c r="N28" s="268">
        <v>-80.465246284979216</v>
      </c>
      <c r="O28" s="268">
        <v>-185.67917518951353</v>
      </c>
      <c r="P28" s="54"/>
      <c r="Q28" s="146">
        <v>105.21392890453431</v>
      </c>
      <c r="R28" s="149">
        <v>-56.664366802118593</v>
      </c>
      <c r="T28" s="221"/>
      <c r="U28" s="221"/>
      <c r="V28" s="221"/>
      <c r="W28" s="221"/>
      <c r="Y28" s="221"/>
      <c r="Z28" s="221"/>
      <c r="AA28" s="221"/>
      <c r="AB28" s="221"/>
    </row>
    <row r="29" spans="2:28" x14ac:dyDescent="0.25">
      <c r="B29" s="166"/>
      <c r="C29" s="179" t="s">
        <v>74</v>
      </c>
      <c r="D29" s="178"/>
      <c r="E29" s="127">
        <v>-94.873075921736501</v>
      </c>
      <c r="F29" s="303">
        <v>-38.433434364236241</v>
      </c>
      <c r="G29" s="54"/>
      <c r="H29" s="146">
        <v>-56.439641557500259</v>
      </c>
      <c r="I29" s="149"/>
      <c r="J29" s="54"/>
      <c r="K29" s="51"/>
      <c r="L29" s="359"/>
      <c r="M29" s="54"/>
      <c r="N29" s="268">
        <v>-291.02426005476224</v>
      </c>
      <c r="O29" s="268">
        <v>-72.133739611821866</v>
      </c>
      <c r="P29" s="54"/>
      <c r="Q29" s="146">
        <v>-218.89052044294039</v>
      </c>
      <c r="R29" s="149"/>
      <c r="T29" s="221"/>
      <c r="U29" s="221"/>
      <c r="V29" s="221"/>
      <c r="W29" s="221"/>
      <c r="Y29" s="221"/>
      <c r="Z29" s="221"/>
      <c r="AA29" s="221"/>
      <c r="AB29" s="221"/>
    </row>
    <row r="30" spans="2:28" ht="15.75" x14ac:dyDescent="0.25">
      <c r="B30" s="163"/>
      <c r="C30" s="175"/>
      <c r="D30" s="172" t="s">
        <v>75</v>
      </c>
      <c r="E30" s="128">
        <v>-863.61343551541904</v>
      </c>
      <c r="F30" s="302">
        <v>-1534.2396936831501</v>
      </c>
      <c r="G30" s="54"/>
      <c r="H30" s="146">
        <v>670.62625816773107</v>
      </c>
      <c r="I30" s="149">
        <v>-43.710657528212025</v>
      </c>
      <c r="J30" s="54"/>
      <c r="K30" s="51"/>
      <c r="L30" s="359"/>
      <c r="M30" s="54"/>
      <c r="N30" s="317">
        <v>-3292.990974227976</v>
      </c>
      <c r="O30" s="317">
        <v>-3475.9137804238717</v>
      </c>
      <c r="P30" s="54"/>
      <c r="Q30" s="146">
        <v>182.92280619589565</v>
      </c>
      <c r="R30" s="149">
        <v>-5.2625818058579465</v>
      </c>
      <c r="T30" s="221"/>
      <c r="U30" s="221"/>
      <c r="V30" s="221"/>
      <c r="W30" s="221"/>
      <c r="X30" s="221"/>
      <c r="Y30" s="221"/>
      <c r="Z30" s="221"/>
      <c r="AA30" s="221"/>
      <c r="AB30" s="221"/>
    </row>
    <row r="31" spans="2:28" x14ac:dyDescent="0.25">
      <c r="B31" s="166"/>
      <c r="C31" s="180"/>
      <c r="D31" s="178"/>
      <c r="E31" s="371"/>
      <c r="F31" s="372"/>
      <c r="G31" s="54"/>
      <c r="H31" s="146"/>
      <c r="I31" s="149"/>
      <c r="J31" s="54"/>
      <c r="K31" s="51"/>
      <c r="L31" s="359"/>
      <c r="M31" s="54"/>
      <c r="N31" s="371"/>
      <c r="O31" s="371"/>
      <c r="P31" s="54"/>
      <c r="Q31" s="146"/>
      <c r="R31" s="149"/>
      <c r="T31" s="221"/>
      <c r="U31" s="221"/>
      <c r="V31" s="221"/>
      <c r="W31" s="221"/>
      <c r="Y31" s="15"/>
      <c r="Z31" s="15"/>
      <c r="AA31" s="15"/>
      <c r="AB31" s="15"/>
    </row>
    <row r="32" spans="2:28" ht="16.5" x14ac:dyDescent="0.25">
      <c r="B32" s="163"/>
      <c r="C32" s="172" t="s">
        <v>76</v>
      </c>
      <c r="D32" s="175"/>
      <c r="E32" s="127">
        <v>122.08576279279301</v>
      </c>
      <c r="F32" s="303">
        <v>27.231630349686021</v>
      </c>
      <c r="G32" s="54"/>
      <c r="H32" s="146">
        <v>94.854132443106977</v>
      </c>
      <c r="I32" s="149">
        <v>348.32336964430277</v>
      </c>
      <c r="J32" s="54"/>
      <c r="K32" s="51"/>
      <c r="L32" s="359"/>
      <c r="M32" s="54"/>
      <c r="N32" s="268">
        <v>4.4561262529989909</v>
      </c>
      <c r="O32" s="268">
        <v>4.2471094732780186</v>
      </c>
      <c r="P32" s="54"/>
      <c r="Q32" s="146">
        <v>0.20901677972097232</v>
      </c>
      <c r="R32" s="149">
        <v>4.9213890302584717</v>
      </c>
      <c r="T32" s="221"/>
      <c r="U32" s="221"/>
      <c r="V32" s="221"/>
      <c r="W32" s="221"/>
      <c r="X32" s="221"/>
      <c r="Y32" s="221"/>
      <c r="Z32" s="221"/>
      <c r="AA32" s="221"/>
      <c r="AB32" s="221"/>
    </row>
    <row r="33" spans="2:28" ht="15.75" x14ac:dyDescent="0.25">
      <c r="B33" s="163"/>
      <c r="C33" s="175"/>
      <c r="D33" s="173" t="s">
        <v>77</v>
      </c>
      <c r="E33" s="128">
        <v>5567.8182358769591</v>
      </c>
      <c r="F33" s="302">
        <v>4499.8149393033227</v>
      </c>
      <c r="G33" s="54"/>
      <c r="H33" s="146">
        <v>1068.0032965736364</v>
      </c>
      <c r="I33" s="149">
        <v>23.734382657500763</v>
      </c>
      <c r="J33" s="54"/>
      <c r="K33" s="51"/>
      <c r="L33" s="359"/>
      <c r="M33" s="54"/>
      <c r="N33" s="267">
        <v>22072.397555904998</v>
      </c>
      <c r="O33" s="267">
        <v>18000.738027512201</v>
      </c>
      <c r="P33" s="54"/>
      <c r="Q33" s="146">
        <v>4071.6595283927963</v>
      </c>
      <c r="R33" s="149">
        <v>22.619403283185946</v>
      </c>
      <c r="T33" s="222"/>
      <c r="U33" s="222"/>
      <c r="V33" s="222"/>
      <c r="W33" s="222"/>
      <c r="X33" s="222"/>
      <c r="Y33" s="222"/>
      <c r="Z33" s="222"/>
      <c r="AA33" s="222"/>
      <c r="AB33" s="222"/>
    </row>
    <row r="34" spans="2:28" ht="15.75" x14ac:dyDescent="0.25">
      <c r="B34" s="163"/>
      <c r="C34" s="174"/>
      <c r="D34" s="175"/>
      <c r="E34" s="312"/>
      <c r="F34" s="313"/>
      <c r="G34" s="54"/>
      <c r="H34" s="146"/>
      <c r="I34" s="149"/>
      <c r="J34" s="54"/>
      <c r="K34" s="51"/>
      <c r="L34" s="359"/>
      <c r="M34" s="54"/>
      <c r="N34" s="269"/>
      <c r="O34" s="269"/>
      <c r="P34" s="54"/>
      <c r="Q34" s="146"/>
      <c r="R34" s="149"/>
      <c r="T34" s="221"/>
      <c r="U34" s="369"/>
      <c r="V34" s="369"/>
      <c r="W34" s="221"/>
      <c r="Y34" s="15"/>
      <c r="Z34" s="15"/>
      <c r="AA34" s="15"/>
      <c r="AB34" s="15"/>
    </row>
    <row r="35" spans="2:28" x14ac:dyDescent="0.25">
      <c r="B35" s="163"/>
      <c r="C35" s="172" t="s">
        <v>78</v>
      </c>
      <c r="D35" s="175"/>
      <c r="E35" s="127">
        <v>-1771.0421647591309</v>
      </c>
      <c r="F35" s="311">
        <v>-1357.6068659388582</v>
      </c>
      <c r="G35" s="54"/>
      <c r="H35" s="146">
        <v>-413.43529882027269</v>
      </c>
      <c r="I35" s="149">
        <v>30.453241596886006</v>
      </c>
      <c r="J35" s="54"/>
      <c r="K35" s="51"/>
      <c r="L35" s="359"/>
      <c r="M35" s="54"/>
      <c r="N35" s="268">
        <v>-6983.0931981358508</v>
      </c>
      <c r="O35" s="268">
        <v>-5427.1500253395307</v>
      </c>
      <c r="P35" s="54"/>
      <c r="Q35" s="146">
        <v>-1555.9431727963201</v>
      </c>
      <c r="R35" s="149">
        <v>28.669617857099471</v>
      </c>
      <c r="T35" s="221"/>
      <c r="U35" s="221"/>
      <c r="V35" s="221"/>
      <c r="W35" s="221"/>
      <c r="X35" s="221"/>
      <c r="Y35" s="221"/>
      <c r="Z35" s="221"/>
      <c r="AA35" s="221"/>
      <c r="AB35" s="221"/>
    </row>
    <row r="36" spans="2:28" x14ac:dyDescent="0.25">
      <c r="B36" s="163"/>
      <c r="C36" s="172" t="s">
        <v>79</v>
      </c>
      <c r="D36" s="175"/>
      <c r="E36" s="127">
        <v>-610.09935796715388</v>
      </c>
      <c r="F36" s="303">
        <v>-622.92779217823386</v>
      </c>
      <c r="G36" s="54"/>
      <c r="H36" s="146">
        <v>12.82843421107998</v>
      </c>
      <c r="I36" s="149">
        <v>-2.0593774065244208</v>
      </c>
      <c r="J36" s="54"/>
      <c r="K36" s="51"/>
      <c r="L36" s="359"/>
      <c r="M36" s="54"/>
      <c r="N36" s="268">
        <v>-2807.2564870872652</v>
      </c>
      <c r="O36" s="268">
        <v>-2297.4992639502439</v>
      </c>
      <c r="P36" s="54"/>
      <c r="Q36" s="146">
        <v>-509.75722313702136</v>
      </c>
      <c r="R36" s="149">
        <v>22.187481455840018</v>
      </c>
      <c r="T36" s="221"/>
      <c r="U36" s="221"/>
      <c r="V36" s="221"/>
      <c r="W36" s="221"/>
      <c r="X36" s="221"/>
      <c r="Y36" s="221"/>
      <c r="Z36" s="221"/>
      <c r="AA36" s="221"/>
      <c r="AB36" s="221"/>
    </row>
    <row r="37" spans="2:28" x14ac:dyDescent="0.25">
      <c r="B37" s="166"/>
      <c r="C37" s="180"/>
      <c r="D37" s="178"/>
      <c r="E37" s="104"/>
      <c r="F37" s="308"/>
      <c r="G37" s="54"/>
      <c r="H37" s="146"/>
      <c r="I37" s="149"/>
      <c r="J37" s="54"/>
      <c r="K37" s="51"/>
      <c r="L37" s="359"/>
      <c r="M37" s="54"/>
      <c r="N37" s="104"/>
      <c r="O37" s="104"/>
      <c r="P37" s="54"/>
      <c r="Q37" s="146"/>
      <c r="R37" s="149"/>
      <c r="T37" s="221"/>
      <c r="U37" s="221"/>
      <c r="V37" s="221"/>
      <c r="W37" s="221"/>
      <c r="Y37" s="15"/>
      <c r="Z37" s="15"/>
      <c r="AA37" s="15"/>
      <c r="AB37" s="15"/>
    </row>
    <row r="38" spans="2:28" ht="15.75" x14ac:dyDescent="0.25">
      <c r="B38" s="163"/>
      <c r="C38" s="175"/>
      <c r="D38" s="173" t="s">
        <v>12</v>
      </c>
      <c r="E38" s="128">
        <v>3186.676713150674</v>
      </c>
      <c r="F38" s="302">
        <v>2519.2802811862302</v>
      </c>
      <c r="G38" s="54"/>
      <c r="H38" s="146">
        <v>667.39643196444376</v>
      </c>
      <c r="I38" s="149">
        <v>26.491551454139639</v>
      </c>
      <c r="J38" s="54"/>
      <c r="K38" s="51"/>
      <c r="L38" s="359"/>
      <c r="M38" s="387"/>
      <c r="N38" s="317">
        <v>12282.047870681881</v>
      </c>
      <c r="O38" s="317">
        <v>10276.088738222426</v>
      </c>
      <c r="P38" s="54"/>
      <c r="Q38" s="146">
        <v>2005.9591324594548</v>
      </c>
      <c r="R38" s="149">
        <v>19.520648211203053</v>
      </c>
      <c r="T38" s="222"/>
      <c r="U38" s="370"/>
      <c r="V38" s="222"/>
      <c r="W38" s="222"/>
      <c r="X38" s="222"/>
      <c r="Y38" s="222"/>
      <c r="Z38" s="222"/>
      <c r="AA38" s="222"/>
      <c r="AB38" s="222"/>
    </row>
    <row r="39" spans="2:28" ht="15.75" x14ac:dyDescent="0.25">
      <c r="B39" s="166"/>
      <c r="C39" s="177"/>
      <c r="D39" s="178"/>
      <c r="E39" s="129">
        <v>6.4851733079484844E-2</v>
      </c>
      <c r="F39" s="304">
        <v>5.9048012584219871E-2</v>
      </c>
      <c r="G39" s="54"/>
      <c r="H39" s="146"/>
      <c r="I39" s="149"/>
      <c r="J39" s="54"/>
      <c r="K39" s="51"/>
      <c r="L39" s="359"/>
      <c r="M39" s="54"/>
      <c r="N39" s="250">
        <v>6.6980916022767664E-2</v>
      </c>
      <c r="O39" s="250">
        <v>6.0692571949154173E-2</v>
      </c>
      <c r="P39" s="54"/>
      <c r="Q39" s="146"/>
      <c r="R39" s="149"/>
      <c r="T39" s="221"/>
      <c r="U39" s="221"/>
      <c r="V39" s="221"/>
      <c r="W39" s="221"/>
      <c r="Y39" s="15"/>
      <c r="Z39" s="15"/>
      <c r="AA39" s="15"/>
      <c r="AB39" s="15"/>
    </row>
    <row r="40" spans="2:28" ht="15.75" x14ac:dyDescent="0.25">
      <c r="B40" s="166"/>
      <c r="C40" s="177"/>
      <c r="D40" s="178"/>
      <c r="E40" s="103"/>
      <c r="F40" s="307"/>
      <c r="G40" s="54"/>
      <c r="H40" s="146"/>
      <c r="I40" s="149"/>
      <c r="J40" s="54"/>
      <c r="K40" s="51"/>
      <c r="L40" s="359"/>
      <c r="M40" s="54"/>
      <c r="N40" s="109"/>
      <c r="O40" s="109"/>
      <c r="P40" s="54"/>
      <c r="Q40" s="146"/>
      <c r="R40" s="149"/>
      <c r="T40" s="221"/>
      <c r="U40" s="221"/>
      <c r="V40" s="221"/>
      <c r="W40" s="221"/>
      <c r="Y40" s="15"/>
      <c r="Z40" s="15"/>
      <c r="AA40" s="15"/>
      <c r="AB40" s="15"/>
    </row>
    <row r="41" spans="2:28" x14ac:dyDescent="0.25">
      <c r="B41" s="163"/>
      <c r="C41" s="172" t="s">
        <v>80</v>
      </c>
      <c r="D41" s="175"/>
      <c r="E41" s="127">
        <v>2588.1539916210381</v>
      </c>
      <c r="F41" s="303">
        <v>2244.4131888691563</v>
      </c>
      <c r="G41" s="54"/>
      <c r="H41" s="146">
        <v>343.7408027518818</v>
      </c>
      <c r="I41" s="149">
        <v>15.315397559442911</v>
      </c>
      <c r="J41" s="54"/>
      <c r="K41" s="51"/>
      <c r="L41" s="359"/>
      <c r="M41" s="54"/>
      <c r="N41" s="268">
        <v>9500.4149439685807</v>
      </c>
      <c r="O41" s="268">
        <v>9623.6480840318945</v>
      </c>
      <c r="P41" s="54"/>
      <c r="Q41" s="146">
        <v>-123.23314006331384</v>
      </c>
      <c r="R41" s="149">
        <v>-1.2805241732372741</v>
      </c>
      <c r="T41" s="221"/>
      <c r="U41" s="221"/>
      <c r="V41" s="221"/>
      <c r="W41" s="221"/>
      <c r="X41" s="221"/>
      <c r="Y41" s="221"/>
      <c r="Z41" s="221"/>
      <c r="AA41" s="221"/>
      <c r="AB41" s="221"/>
    </row>
    <row r="42" spans="2:28" ht="15.75" x14ac:dyDescent="0.25">
      <c r="B42" s="163"/>
      <c r="C42" s="175"/>
      <c r="D42" s="173" t="s">
        <v>81</v>
      </c>
      <c r="E42" s="128">
        <v>9126.8019227894765</v>
      </c>
      <c r="F42" s="302">
        <v>8633.1310942242853</v>
      </c>
      <c r="G42" s="54"/>
      <c r="H42" s="146">
        <v>493.67082856519119</v>
      </c>
      <c r="I42" s="149">
        <v>5.7183288794892206</v>
      </c>
      <c r="J42" s="54"/>
      <c r="K42" s="51"/>
      <c r="L42" s="359"/>
      <c r="M42" s="54"/>
      <c r="N42" s="267">
        <v>35405.533859548086</v>
      </c>
      <c r="O42" s="267">
        <v>32147.386831088246</v>
      </c>
      <c r="P42" s="54"/>
      <c r="Q42" s="146">
        <v>3258.1470284598399</v>
      </c>
      <c r="R42" s="149">
        <v>10.135029156737051</v>
      </c>
      <c r="T42" s="222"/>
      <c r="U42" s="222"/>
      <c r="V42" s="222"/>
      <c r="W42" s="222"/>
      <c r="X42" s="222"/>
      <c r="Y42" s="222"/>
      <c r="Z42" s="222"/>
      <c r="AA42" s="222"/>
      <c r="AB42" s="222"/>
    </row>
    <row r="43" spans="2:28" x14ac:dyDescent="0.25">
      <c r="B43" s="163"/>
      <c r="C43" s="175"/>
      <c r="D43" s="175" t="s">
        <v>82</v>
      </c>
      <c r="E43" s="130">
        <v>0.18573861594540927</v>
      </c>
      <c r="F43" s="309">
        <v>0.20234716926889337</v>
      </c>
      <c r="G43" s="54"/>
      <c r="H43" s="146"/>
      <c r="I43" s="149"/>
      <c r="J43" s="54"/>
      <c r="K43" s="51"/>
      <c r="L43" s="359"/>
      <c r="M43" s="54"/>
      <c r="N43" s="251">
        <v>0.19308629270600502</v>
      </c>
      <c r="O43" s="251">
        <v>0.18986869789921845</v>
      </c>
      <c r="P43" s="54"/>
      <c r="Q43" s="146"/>
      <c r="R43" s="149"/>
      <c r="T43" s="221"/>
      <c r="U43" s="221"/>
      <c r="V43" s="221"/>
      <c r="W43" s="221"/>
    </row>
    <row r="44" spans="2:28" x14ac:dyDescent="0.25">
      <c r="B44" s="166"/>
      <c r="C44" s="171"/>
      <c r="D44" s="178"/>
      <c r="E44" s="130"/>
      <c r="F44" s="309"/>
      <c r="G44" s="54"/>
      <c r="H44" s="147"/>
      <c r="I44" s="148"/>
      <c r="J44" s="54"/>
      <c r="K44" s="51"/>
      <c r="L44" s="359"/>
      <c r="M44" s="54"/>
      <c r="N44" s="252"/>
      <c r="O44" s="252"/>
      <c r="P44" s="54"/>
      <c r="Q44" s="147"/>
      <c r="R44" s="352"/>
      <c r="T44" s="221"/>
      <c r="U44" s="221"/>
      <c r="V44" s="221"/>
      <c r="W44" s="221"/>
    </row>
    <row r="45" spans="2:28" ht="6.75" customHeight="1" x14ac:dyDescent="0.25">
      <c r="B45" s="52"/>
      <c r="C45" s="52"/>
      <c r="D45" s="52"/>
      <c r="E45" s="77"/>
      <c r="F45" s="77"/>
      <c r="G45" s="77"/>
      <c r="H45" s="77"/>
      <c r="I45" s="77"/>
      <c r="J45" s="77"/>
      <c r="K45" s="52"/>
      <c r="L45" s="359"/>
      <c r="M45" s="52"/>
      <c r="N45" s="52"/>
      <c r="O45" s="52"/>
      <c r="P45" s="52"/>
      <c r="Q45" s="52"/>
      <c r="R45" s="52"/>
    </row>
    <row r="46" spans="2:28" x14ac:dyDescent="0.25">
      <c r="B46" s="52"/>
      <c r="C46" s="88" t="s">
        <v>83</v>
      </c>
      <c r="D46" s="52"/>
      <c r="E46" s="89"/>
      <c r="F46" s="89"/>
      <c r="G46" s="89"/>
      <c r="H46" s="89"/>
      <c r="I46" s="89"/>
      <c r="J46" s="89"/>
      <c r="K46" s="43"/>
      <c r="L46" s="386"/>
      <c r="M46" s="52"/>
      <c r="N46" s="52"/>
      <c r="O46" s="52"/>
      <c r="P46" s="52"/>
      <c r="Q46" s="52"/>
      <c r="R46" s="52"/>
    </row>
    <row r="47" spans="2:28" ht="15" customHeight="1" x14ac:dyDescent="0.25">
      <c r="B47" s="52"/>
      <c r="C47" s="90" t="s">
        <v>84</v>
      </c>
      <c r="D47" s="91"/>
      <c r="E47" s="77"/>
      <c r="F47" s="77"/>
      <c r="G47" s="77"/>
      <c r="H47" s="77"/>
      <c r="I47" s="77"/>
      <c r="J47" s="77"/>
      <c r="K47" s="52"/>
      <c r="L47" s="359"/>
      <c r="M47" s="92"/>
      <c r="N47" s="92"/>
      <c r="O47" s="92"/>
      <c r="P47" s="92"/>
      <c r="Q47" s="92"/>
      <c r="R47" s="92"/>
    </row>
    <row r="48" spans="2:28" ht="15" customHeight="1" x14ac:dyDescent="0.25">
      <c r="B48" s="52"/>
      <c r="C48" s="90" t="s">
        <v>85</v>
      </c>
      <c r="D48" s="91"/>
      <c r="E48" s="77"/>
      <c r="F48" s="77"/>
      <c r="G48" s="77"/>
      <c r="H48" s="77"/>
      <c r="I48" s="77"/>
      <c r="J48" s="77"/>
      <c r="K48" s="52"/>
      <c r="L48" s="359"/>
      <c r="M48" s="92"/>
      <c r="N48" s="92"/>
      <c r="O48" s="92"/>
      <c r="P48" s="92"/>
      <c r="Q48" s="92"/>
      <c r="R48" s="92"/>
    </row>
    <row r="49" spans="1:20" x14ac:dyDescent="0.25">
      <c r="B49" s="52"/>
      <c r="C49" s="90" t="s">
        <v>86</v>
      </c>
      <c r="D49" s="91"/>
      <c r="E49" s="77"/>
      <c r="F49" s="77"/>
      <c r="G49" s="77"/>
      <c r="H49" s="77"/>
      <c r="I49" s="77"/>
      <c r="J49" s="77"/>
      <c r="K49" s="52"/>
      <c r="L49" s="359"/>
      <c r="M49" s="91"/>
      <c r="N49" s="91"/>
      <c r="O49" s="91"/>
      <c r="P49" s="91"/>
      <c r="Q49" s="91"/>
      <c r="R49" s="91"/>
    </row>
    <row r="50" spans="1:20" ht="15" customHeight="1" x14ac:dyDescent="0.25">
      <c r="B50" s="52"/>
      <c r="C50" s="90"/>
      <c r="D50" s="52"/>
      <c r="E50"/>
      <c r="F50"/>
      <c r="G50" s="77"/>
      <c r="H50" s="77"/>
      <c r="I50" s="77"/>
      <c r="J50" s="77"/>
      <c r="K50" s="52"/>
      <c r="L50" s="359"/>
      <c r="M50" s="52"/>
      <c r="N50" s="52"/>
      <c r="O50" s="52"/>
      <c r="P50" s="52"/>
      <c r="Q50" s="52"/>
      <c r="R50" s="52"/>
    </row>
    <row r="51" spans="1:20" ht="15" customHeight="1" x14ac:dyDescent="0.25">
      <c r="B51" s="52"/>
      <c r="C51" s="90"/>
      <c r="D51" s="52"/>
      <c r="E51"/>
      <c r="F51"/>
      <c r="G51" s="77"/>
      <c r="H51" s="77"/>
      <c r="I51" s="77"/>
      <c r="J51" s="77"/>
      <c r="K51" s="52"/>
      <c r="L51" s="52"/>
      <c r="M51" s="52"/>
      <c r="N51" s="52"/>
      <c r="O51" s="52"/>
      <c r="P51" s="52"/>
      <c r="Q51" s="52"/>
      <c r="R51" s="52"/>
    </row>
    <row r="52" spans="1:20" x14ac:dyDescent="0.25">
      <c r="B52" s="52"/>
      <c r="C52" s="52"/>
      <c r="D52" s="52"/>
      <c r="E52" s="217"/>
      <c r="F52" s="217"/>
      <c r="G52" s="77"/>
      <c r="H52" s="77"/>
      <c r="I52" s="77"/>
      <c r="J52" s="77"/>
      <c r="K52" s="52"/>
      <c r="L52" s="52"/>
      <c r="M52" s="52"/>
      <c r="N52" s="52"/>
      <c r="O52" s="52"/>
      <c r="P52" s="52"/>
      <c r="Q52" s="52"/>
      <c r="R52" s="52"/>
    </row>
    <row r="53" spans="1:20" x14ac:dyDescent="0.25">
      <c r="B53" s="52"/>
      <c r="C53" s="52"/>
      <c r="D53" s="52"/>
      <c r="E53" s="214"/>
      <c r="F53" s="215"/>
      <c r="G53" s="216"/>
      <c r="H53" s="77"/>
      <c r="I53" s="77"/>
      <c r="J53" s="93"/>
      <c r="K53" s="52"/>
      <c r="L53" s="52"/>
      <c r="M53" s="52"/>
      <c r="N53" s="52"/>
      <c r="O53" s="52"/>
      <c r="P53" s="52"/>
      <c r="Q53" s="52"/>
      <c r="R53" s="52"/>
    </row>
    <row r="54" spans="1:20" x14ac:dyDescent="0.25">
      <c r="E54" s="214"/>
      <c r="F54" s="215"/>
    </row>
    <row r="55" spans="1:20" x14ac:dyDescent="0.25">
      <c r="E55" s="216"/>
      <c r="F55" s="216"/>
    </row>
    <row r="56" spans="1:20" x14ac:dyDescent="0.25">
      <c r="E56" s="31"/>
      <c r="F56" s="38"/>
    </row>
    <row r="57" spans="1:20" x14ac:dyDescent="0.25">
      <c r="E57" s="38"/>
      <c r="F57" s="38"/>
    </row>
    <row r="58" spans="1:20" x14ac:dyDescent="0.25">
      <c r="E58" s="26"/>
      <c r="F58" s="26"/>
      <c r="I58" s="39"/>
    </row>
    <row r="59" spans="1:20" x14ac:dyDescent="0.25">
      <c r="E59" s="26"/>
      <c r="F59" s="26"/>
    </row>
    <row r="60" spans="1:20" s="7" customFormat="1" x14ac:dyDescent="0.25">
      <c r="A60"/>
      <c r="B60"/>
      <c r="C60"/>
      <c r="D60"/>
      <c r="E60" s="40"/>
      <c r="F60" s="40"/>
      <c r="G60" s="39"/>
      <c r="H60" s="39"/>
      <c r="K60"/>
      <c r="L60"/>
      <c r="M60"/>
      <c r="N60"/>
      <c r="O60"/>
      <c r="P60"/>
      <c r="Q60"/>
      <c r="R60"/>
      <c r="S60"/>
      <c r="T60"/>
    </row>
    <row r="62" spans="1:20" s="7" customFormat="1" x14ac:dyDescent="0.25">
      <c r="A62"/>
      <c r="B62"/>
      <c r="C62"/>
      <c r="D62"/>
      <c r="E62" s="26"/>
      <c r="F62" s="26"/>
      <c r="K62"/>
      <c r="L62"/>
      <c r="M62"/>
      <c r="N62"/>
      <c r="O62"/>
      <c r="P62"/>
      <c r="Q62"/>
      <c r="R62"/>
      <c r="S62"/>
      <c r="T62"/>
    </row>
    <row r="63" spans="1:20" s="7" customFormat="1" x14ac:dyDescent="0.25">
      <c r="A63"/>
      <c r="B63"/>
      <c r="C63"/>
      <c r="D63"/>
      <c r="E63" s="26"/>
      <c r="F63" s="26"/>
      <c r="K63"/>
      <c r="L63"/>
      <c r="M63"/>
      <c r="N63"/>
      <c r="O63"/>
      <c r="P63"/>
      <c r="Q63"/>
      <c r="R63"/>
      <c r="S63"/>
      <c r="T63"/>
    </row>
    <row r="64" spans="1:20" s="7" customFormat="1" x14ac:dyDescent="0.25">
      <c r="A64"/>
      <c r="B64"/>
      <c r="C64"/>
      <c r="D64"/>
      <c r="E64" s="40"/>
      <c r="F64" s="40"/>
      <c r="K64"/>
      <c r="L64"/>
      <c r="M64"/>
      <c r="N64"/>
      <c r="O64"/>
      <c r="P64"/>
      <c r="Q64"/>
      <c r="R64"/>
      <c r="S64"/>
      <c r="T64"/>
    </row>
    <row r="66" spans="1:20" s="7" customFormat="1" x14ac:dyDescent="0.25">
      <c r="A66"/>
      <c r="B66"/>
      <c r="C66"/>
      <c r="D66"/>
      <c r="E66" s="26"/>
      <c r="F66" s="26"/>
      <c r="K66"/>
      <c r="L66"/>
      <c r="M66"/>
      <c r="N66"/>
      <c r="O66"/>
      <c r="P66"/>
      <c r="Q66"/>
      <c r="R66"/>
      <c r="S66"/>
      <c r="T66"/>
    </row>
    <row r="67" spans="1:20" s="7" customFormat="1" x14ac:dyDescent="0.25">
      <c r="A67"/>
      <c r="B67"/>
      <c r="C67"/>
      <c r="D67"/>
      <c r="E67" s="26"/>
      <c r="F67" s="26"/>
      <c r="K67"/>
      <c r="L67"/>
      <c r="M67"/>
      <c r="N67"/>
      <c r="O67"/>
      <c r="P67"/>
      <c r="Q67"/>
      <c r="R67"/>
      <c r="S67"/>
      <c r="T67"/>
    </row>
    <row r="68" spans="1:20" s="7" customFormat="1" x14ac:dyDescent="0.25">
      <c r="A68"/>
      <c r="B68"/>
      <c r="C68"/>
      <c r="D68"/>
      <c r="E68" s="23"/>
      <c r="F68" s="23"/>
      <c r="K68"/>
      <c r="L68"/>
      <c r="M68"/>
      <c r="N68"/>
      <c r="O68"/>
      <c r="P68"/>
      <c r="Q68"/>
      <c r="R68"/>
      <c r="S68"/>
      <c r="T68"/>
    </row>
    <row r="69" spans="1:20" s="7" customFormat="1" x14ac:dyDescent="0.25">
      <c r="A69"/>
      <c r="B69"/>
      <c r="C69"/>
      <c r="D69"/>
      <c r="E69"/>
      <c r="F69"/>
      <c r="K69"/>
      <c r="L69"/>
      <c r="M69"/>
      <c r="N69"/>
      <c r="O69"/>
      <c r="P69"/>
      <c r="Q69"/>
      <c r="R69"/>
      <c r="S69"/>
      <c r="T69"/>
    </row>
    <row r="70" spans="1:20" s="7" customFormat="1" x14ac:dyDescent="0.25">
      <c r="A70"/>
      <c r="B70"/>
      <c r="C70"/>
      <c r="D70"/>
      <c r="E70" s="26"/>
      <c r="F70" s="38"/>
      <c r="K70"/>
      <c r="L70"/>
      <c r="M70"/>
      <c r="N70"/>
      <c r="O70"/>
      <c r="P70"/>
      <c r="Q70"/>
      <c r="R70"/>
      <c r="S70"/>
      <c r="T70"/>
    </row>
    <row r="74" spans="1:20" s="7" customFormat="1" x14ac:dyDescent="0.25">
      <c r="A74"/>
      <c r="B74"/>
      <c r="C74"/>
      <c r="D74"/>
      <c r="E74" s="39"/>
      <c r="K74"/>
      <c r="L74"/>
      <c r="M74"/>
      <c r="N74"/>
      <c r="O74"/>
      <c r="P74"/>
      <c r="Q74"/>
      <c r="R74"/>
      <c r="S74"/>
      <c r="T74"/>
    </row>
    <row r="76" spans="1:20" s="7" customFormat="1" x14ac:dyDescent="0.25">
      <c r="A76"/>
      <c r="B76"/>
      <c r="C76"/>
      <c r="D76"/>
      <c r="F76" s="39"/>
      <c r="K76"/>
      <c r="L76"/>
      <c r="M76"/>
      <c r="N76"/>
      <c r="O76"/>
      <c r="P76"/>
      <c r="Q76"/>
      <c r="R76"/>
      <c r="S76"/>
      <c r="T76"/>
    </row>
    <row r="77" spans="1:20" s="7" customFormat="1" x14ac:dyDescent="0.25">
      <c r="A77"/>
      <c r="B77"/>
      <c r="C77"/>
      <c r="D77"/>
      <c r="F77" s="39"/>
      <c r="K77"/>
      <c r="L77"/>
      <c r="M77"/>
      <c r="N77"/>
      <c r="O77"/>
      <c r="P77"/>
      <c r="Q77"/>
      <c r="R77"/>
      <c r="S77"/>
      <c r="T77"/>
    </row>
  </sheetData>
  <mergeCells count="7">
    <mergeCell ref="B1:R1"/>
    <mergeCell ref="B2:R2"/>
    <mergeCell ref="B3:R3"/>
    <mergeCell ref="T4:W4"/>
    <mergeCell ref="Y4:AB4"/>
    <mergeCell ref="H6:I6"/>
    <mergeCell ref="Q6:R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5"/>
  <sheetViews>
    <sheetView showGridLines="0" zoomScale="80" zoomScaleNormal="80" zoomScalePageLayoutView="90" workbookViewId="0">
      <selection activeCell="P23" sqref="P23"/>
    </sheetView>
  </sheetViews>
  <sheetFormatPr baseColWidth="10" defaultColWidth="11.42578125" defaultRowHeight="15" x14ac:dyDescent="0.25"/>
  <cols>
    <col min="1" max="1" width="5.140625" customWidth="1"/>
    <col min="2" max="2" width="1.28515625" customWidth="1"/>
    <col min="3" max="3" width="6.85546875" customWidth="1"/>
    <col min="4" max="4" width="37.5703125" customWidth="1"/>
    <col min="5" max="6" width="15.7109375" customWidth="1"/>
    <col min="7" max="7" width="2.140625" hidden="1" customWidth="1"/>
    <col min="8" max="8" width="12.140625" customWidth="1"/>
    <col min="10" max="10" width="1.28515625" customWidth="1"/>
    <col min="11" max="11" width="14.140625" bestFit="1" customWidth="1"/>
  </cols>
  <sheetData>
    <row r="1" spans="2:11" ht="23.25" x14ac:dyDescent="0.25">
      <c r="B1" s="414" t="s">
        <v>57</v>
      </c>
      <c r="C1" s="414"/>
      <c r="D1" s="414"/>
      <c r="E1" s="414"/>
      <c r="F1" s="414"/>
      <c r="G1" s="414"/>
      <c r="H1" s="414"/>
      <c r="I1" s="414"/>
      <c r="J1" s="414"/>
      <c r="K1" s="52"/>
    </row>
    <row r="2" spans="2:11" ht="18.75" customHeight="1" x14ac:dyDescent="0.25">
      <c r="B2" s="413" t="s">
        <v>87</v>
      </c>
      <c r="C2" s="413"/>
      <c r="D2" s="413"/>
      <c r="E2" s="413"/>
      <c r="F2" s="413"/>
      <c r="G2" s="413"/>
      <c r="H2" s="413"/>
      <c r="I2" s="413"/>
      <c r="J2" s="413"/>
      <c r="K2" s="83"/>
    </row>
    <row r="3" spans="2:11" ht="18.75" customHeight="1" x14ac:dyDescent="0.25">
      <c r="B3" s="415" t="s">
        <v>59</v>
      </c>
      <c r="C3" s="415"/>
      <c r="D3" s="415"/>
      <c r="E3" s="415"/>
      <c r="F3" s="415"/>
      <c r="G3" s="415"/>
      <c r="H3" s="415"/>
      <c r="I3" s="415"/>
      <c r="J3" s="415"/>
      <c r="K3" s="83"/>
    </row>
    <row r="4" spans="2:11" ht="7.5" customHeight="1" x14ac:dyDescent="0.25">
      <c r="B4" s="84"/>
      <c r="C4" s="84"/>
      <c r="D4" s="84"/>
      <c r="E4" s="84"/>
      <c r="F4" s="84"/>
      <c r="G4" s="84"/>
      <c r="H4" s="84"/>
      <c r="I4" s="84"/>
      <c r="J4" s="84"/>
      <c r="K4" s="83"/>
    </row>
    <row r="5" spans="2:11" ht="0.95" customHeight="1" x14ac:dyDescent="0.25">
      <c r="B5" s="83"/>
      <c r="C5" s="83"/>
      <c r="D5" s="83"/>
      <c r="E5" s="83"/>
      <c r="F5" s="83"/>
      <c r="G5" s="83"/>
      <c r="H5" s="83"/>
      <c r="I5" s="114"/>
      <c r="J5" s="83"/>
      <c r="K5" s="83"/>
    </row>
    <row r="6" spans="2:11" x14ac:dyDescent="0.25">
      <c r="B6" s="212"/>
      <c r="C6" s="212"/>
      <c r="D6" s="212"/>
      <c r="E6" s="203" t="s">
        <v>88</v>
      </c>
      <c r="F6" s="203" t="s">
        <v>88</v>
      </c>
      <c r="G6" s="204"/>
      <c r="H6" s="411" t="s">
        <v>60</v>
      </c>
      <c r="I6" s="412"/>
      <c r="J6" s="83"/>
      <c r="K6" s="83"/>
    </row>
    <row r="7" spans="2:11" x14ac:dyDescent="0.25">
      <c r="B7" s="212"/>
      <c r="C7" s="212"/>
      <c r="D7" s="212"/>
      <c r="E7" s="227" t="s">
        <v>89</v>
      </c>
      <c r="F7" s="227">
        <v>2020</v>
      </c>
      <c r="G7" s="205"/>
      <c r="H7" s="206" t="s">
        <v>61</v>
      </c>
      <c r="I7" s="207" t="s">
        <v>62</v>
      </c>
      <c r="J7" s="83"/>
      <c r="K7" s="83"/>
    </row>
    <row r="8" spans="2:11" ht="21" customHeight="1" x14ac:dyDescent="0.25">
      <c r="B8" s="118"/>
      <c r="C8" s="255" t="s">
        <v>90</v>
      </c>
      <c r="D8" s="256"/>
      <c r="E8" s="117"/>
      <c r="F8" s="117"/>
      <c r="G8" s="110"/>
      <c r="H8" s="150"/>
      <c r="I8" s="151"/>
      <c r="J8" s="83"/>
      <c r="K8" s="83"/>
    </row>
    <row r="9" spans="2:11" ht="15" customHeight="1" x14ac:dyDescent="0.25">
      <c r="B9" s="181"/>
      <c r="C9" s="182" t="s">
        <v>91</v>
      </c>
      <c r="D9" s="182"/>
      <c r="E9" s="131">
        <v>32116.973559705919</v>
      </c>
      <c r="F9" s="297">
        <v>27335.701722777376</v>
      </c>
      <c r="G9" s="111"/>
      <c r="H9" s="152">
        <v>4781.2718369285431</v>
      </c>
      <c r="I9" s="153">
        <v>17.490942377910734</v>
      </c>
      <c r="J9" s="83"/>
      <c r="K9" s="85"/>
    </row>
    <row r="10" spans="2:11" ht="14.1" customHeight="1" x14ac:dyDescent="0.25">
      <c r="B10" s="181"/>
      <c r="C10" s="182" t="s">
        <v>92</v>
      </c>
      <c r="D10" s="182"/>
      <c r="E10" s="131">
        <v>15089.332280315288</v>
      </c>
      <c r="F10" s="297">
        <v>11061.947524432147</v>
      </c>
      <c r="G10" s="111"/>
      <c r="H10" s="152">
        <v>4027.3847558831403</v>
      </c>
      <c r="I10" s="153">
        <v>36.407556146763433</v>
      </c>
      <c r="J10" s="83"/>
      <c r="K10" s="83"/>
    </row>
    <row r="11" spans="2:11" x14ac:dyDescent="0.25">
      <c r="B11" s="181"/>
      <c r="C11" s="182" t="s">
        <v>93</v>
      </c>
      <c r="D11" s="182"/>
      <c r="E11" s="131">
        <v>9639.7075833437539</v>
      </c>
      <c r="F11" s="297">
        <v>8250.6189120967629</v>
      </c>
      <c r="G11" s="111"/>
      <c r="H11" s="152">
        <v>1389.088671246991</v>
      </c>
      <c r="I11" s="153">
        <v>16.836175395404073</v>
      </c>
      <c r="J11" s="83"/>
      <c r="K11" s="83"/>
    </row>
    <row r="12" spans="2:11" x14ac:dyDescent="0.25">
      <c r="B12" s="181"/>
      <c r="C12" s="182" t="s">
        <v>94</v>
      </c>
      <c r="D12" s="182"/>
      <c r="E12" s="131">
        <v>585.63612668619305</v>
      </c>
      <c r="F12" s="297">
        <v>451.009646742462</v>
      </c>
      <c r="G12" s="111"/>
      <c r="H12" s="152">
        <v>134.62647994373106</v>
      </c>
      <c r="I12" s="153">
        <v>29.850022259192642</v>
      </c>
      <c r="J12" s="83"/>
      <c r="K12" s="83"/>
    </row>
    <row r="13" spans="2:11" x14ac:dyDescent="0.25">
      <c r="B13" s="181"/>
      <c r="C13" s="182"/>
      <c r="D13" s="183" t="s">
        <v>95</v>
      </c>
      <c r="E13" s="266">
        <v>57431.649550051152</v>
      </c>
      <c r="F13" s="298">
        <v>47099.277806048747</v>
      </c>
      <c r="G13" s="111"/>
      <c r="H13" s="152">
        <v>10332.371744002405</v>
      </c>
      <c r="I13" s="153">
        <v>21.937431369012337</v>
      </c>
      <c r="J13" s="83"/>
      <c r="K13" s="83"/>
    </row>
    <row r="14" spans="2:11" x14ac:dyDescent="0.25">
      <c r="B14" s="184"/>
      <c r="C14" s="257"/>
      <c r="D14" s="257"/>
      <c r="E14" s="132"/>
      <c r="F14" s="299"/>
      <c r="G14" s="111"/>
      <c r="H14" s="152"/>
      <c r="I14" s="153"/>
      <c r="J14" s="83"/>
      <c r="K14" s="83"/>
    </row>
    <row r="15" spans="2:11" x14ac:dyDescent="0.25">
      <c r="B15" s="181"/>
      <c r="C15" s="182" t="s">
        <v>96</v>
      </c>
      <c r="D15" s="182"/>
      <c r="E15" s="131">
        <v>8613.8616823641623</v>
      </c>
      <c r="F15" s="297">
        <v>8308.2091414023344</v>
      </c>
      <c r="G15" s="111"/>
      <c r="H15" s="152">
        <v>305.65254096182798</v>
      </c>
      <c r="I15" s="153">
        <v>3.6789220848891357</v>
      </c>
      <c r="J15" s="83"/>
      <c r="K15" s="83"/>
    </row>
    <row r="16" spans="2:11" x14ac:dyDescent="0.25">
      <c r="B16" s="181"/>
      <c r="C16" s="182" t="s">
        <v>97</v>
      </c>
      <c r="D16" s="182"/>
      <c r="E16" s="131">
        <v>68789.909045194305</v>
      </c>
      <c r="F16" s="297">
        <v>69658.795509970791</v>
      </c>
      <c r="G16" s="111"/>
      <c r="H16" s="152">
        <v>-868.88646477648581</v>
      </c>
      <c r="I16" s="153">
        <v>-1.2473463809062224</v>
      </c>
      <c r="J16" s="83"/>
      <c r="K16" s="83"/>
    </row>
    <row r="17" spans="2:12" x14ac:dyDescent="0.25">
      <c r="B17" s="181"/>
      <c r="C17" s="182" t="s">
        <v>98</v>
      </c>
      <c r="D17" s="182"/>
      <c r="E17" s="131">
        <v>1083.0358075067261</v>
      </c>
      <c r="F17" s="297">
        <v>1189.9963502231269</v>
      </c>
      <c r="G17" s="111"/>
      <c r="H17" s="152">
        <v>-106.96054271640082</v>
      </c>
      <c r="I17" s="153">
        <v>-8.9883084680340009</v>
      </c>
      <c r="J17" s="83"/>
      <c r="K17" s="83"/>
    </row>
    <row r="18" spans="2:12" x14ac:dyDescent="0.25">
      <c r="B18" s="181"/>
      <c r="C18" s="182" t="s">
        <v>99</v>
      </c>
      <c r="D18" s="182"/>
      <c r="E18" s="131">
        <v>122108.462449282</v>
      </c>
      <c r="F18" s="297">
        <v>119717.36019439601</v>
      </c>
      <c r="G18" s="111"/>
      <c r="H18" s="152">
        <v>2391.102254885991</v>
      </c>
      <c r="I18" s="153">
        <v>1.9972894916855388</v>
      </c>
      <c r="J18" s="83"/>
      <c r="K18" s="83"/>
      <c r="L18" s="16"/>
    </row>
    <row r="19" spans="2:12" x14ac:dyDescent="0.25">
      <c r="B19" s="185"/>
      <c r="C19" s="258"/>
      <c r="D19" s="259" t="s">
        <v>100</v>
      </c>
      <c r="E19" s="266">
        <v>258026.91853439834</v>
      </c>
      <c r="F19" s="298">
        <v>245973.63900204102</v>
      </c>
      <c r="G19" s="111"/>
      <c r="H19" s="152">
        <v>12053.279532357323</v>
      </c>
      <c r="I19" s="153">
        <v>4.9002322286484157</v>
      </c>
      <c r="J19" s="83"/>
      <c r="K19" s="83"/>
    </row>
    <row r="20" spans="2:12" ht="16.5" customHeight="1" x14ac:dyDescent="0.25">
      <c r="B20" s="117"/>
      <c r="C20" s="255" t="s">
        <v>101</v>
      </c>
      <c r="D20" s="256"/>
      <c r="E20" s="319"/>
      <c r="F20" s="320"/>
      <c r="G20" s="111"/>
      <c r="H20" s="152"/>
      <c r="I20" s="154"/>
      <c r="J20" s="353"/>
      <c r="K20" s="83"/>
    </row>
    <row r="21" spans="2:12" x14ac:dyDescent="0.25">
      <c r="B21" s="181"/>
      <c r="C21" s="186" t="s">
        <v>102</v>
      </c>
      <c r="D21" s="182"/>
      <c r="E21" s="131">
        <v>7546.5333398503926</v>
      </c>
      <c r="F21" s="297">
        <v>7132.1356248153597</v>
      </c>
      <c r="G21" s="246"/>
      <c r="H21" s="152">
        <v>414.39771503503289</v>
      </c>
      <c r="I21" s="153">
        <v>5.8102893275499223</v>
      </c>
      <c r="J21" s="83"/>
      <c r="K21" s="83"/>
    </row>
    <row r="22" spans="2:12" x14ac:dyDescent="0.25">
      <c r="B22" s="181"/>
      <c r="C22" s="182" t="s">
        <v>103</v>
      </c>
      <c r="D22" s="182"/>
      <c r="E22" s="131">
        <v>12329.849598034543</v>
      </c>
      <c r="F22" s="297">
        <v>8043.8841608021539</v>
      </c>
      <c r="G22" s="247"/>
      <c r="H22" s="152">
        <v>4285.9654372323894</v>
      </c>
      <c r="I22" s="153">
        <v>53.282286909574083</v>
      </c>
      <c r="J22" s="83"/>
      <c r="K22" s="83"/>
    </row>
    <row r="23" spans="2:12" x14ac:dyDescent="0.25">
      <c r="B23" s="181"/>
      <c r="C23" s="182" t="s">
        <v>104</v>
      </c>
      <c r="D23" s="182"/>
      <c r="E23" s="131">
        <v>406.67533615042549</v>
      </c>
      <c r="F23" s="297">
        <v>358.03417516547501</v>
      </c>
      <c r="G23" s="247"/>
      <c r="H23" s="152">
        <v>48.641160984950488</v>
      </c>
      <c r="I23" s="153">
        <v>13.585619574575446</v>
      </c>
      <c r="J23" s="83"/>
      <c r="K23" s="83"/>
    </row>
    <row r="24" spans="2:12" x14ac:dyDescent="0.25">
      <c r="B24" s="181"/>
      <c r="C24" s="182" t="s">
        <v>105</v>
      </c>
      <c r="D24" s="182"/>
      <c r="E24" s="131">
        <v>18592.857087516033</v>
      </c>
      <c r="F24" s="297">
        <v>15244.919200751807</v>
      </c>
      <c r="G24" s="247"/>
      <c r="H24" s="152">
        <v>3347.9378867642263</v>
      </c>
      <c r="I24" s="153">
        <v>21.961007747414762</v>
      </c>
      <c r="J24" s="83"/>
      <c r="K24" s="83"/>
    </row>
    <row r="25" spans="2:12" x14ac:dyDescent="0.25">
      <c r="B25" s="181"/>
      <c r="C25" s="182"/>
      <c r="D25" s="183" t="s">
        <v>106</v>
      </c>
      <c r="E25" s="266">
        <v>38875.915361551393</v>
      </c>
      <c r="F25" s="298">
        <v>30778.973161534796</v>
      </c>
      <c r="G25" s="248"/>
      <c r="H25" s="152">
        <v>8096.9422000165978</v>
      </c>
      <c r="I25" s="153">
        <v>26.306732708469749</v>
      </c>
      <c r="J25" s="83"/>
      <c r="K25" s="83"/>
    </row>
    <row r="26" spans="2:12" x14ac:dyDescent="0.25">
      <c r="B26" s="184"/>
      <c r="C26" s="257"/>
      <c r="D26" s="257"/>
      <c r="E26" s="112"/>
      <c r="F26" s="301"/>
      <c r="G26" s="111"/>
      <c r="H26" s="152"/>
      <c r="I26" s="153"/>
      <c r="J26" s="83"/>
      <c r="K26" s="83"/>
    </row>
    <row r="27" spans="2:12" x14ac:dyDescent="0.25">
      <c r="B27" s="181"/>
      <c r="C27" s="182" t="s">
        <v>107</v>
      </c>
      <c r="D27" s="182"/>
      <c r="E27" s="131">
        <v>43526.998140411095</v>
      </c>
      <c r="F27" s="297">
        <v>43444.973177981949</v>
      </c>
      <c r="G27" s="111"/>
      <c r="H27" s="152">
        <v>82.024962429146399</v>
      </c>
      <c r="I27" s="153">
        <v>0.18880196356230172</v>
      </c>
      <c r="J27" s="83"/>
      <c r="K27" s="83"/>
    </row>
    <row r="28" spans="2:12" x14ac:dyDescent="0.25">
      <c r="B28" s="181"/>
      <c r="C28" s="182" t="s">
        <v>108</v>
      </c>
      <c r="D28" s="182"/>
      <c r="E28" s="131">
        <v>745.33842018118548</v>
      </c>
      <c r="F28" s="297">
        <v>853.22255447824602</v>
      </c>
      <c r="G28" s="111"/>
      <c r="H28" s="152">
        <v>-107.88413429706054</v>
      </c>
      <c r="I28" s="153">
        <v>-12.644313459696665</v>
      </c>
      <c r="J28" s="83"/>
      <c r="K28" s="83"/>
    </row>
    <row r="29" spans="2:12" x14ac:dyDescent="0.25">
      <c r="B29" s="181"/>
      <c r="C29" s="182" t="s">
        <v>109</v>
      </c>
      <c r="D29" s="182"/>
      <c r="E29" s="131">
        <v>24741.567397245795</v>
      </c>
      <c r="F29" s="297">
        <v>23476.281917427044</v>
      </c>
      <c r="G29" s="111"/>
      <c r="H29" s="152">
        <v>1265.2854798187509</v>
      </c>
      <c r="I29" s="153">
        <v>5.3896331807103515</v>
      </c>
      <c r="J29" s="83"/>
      <c r="K29" s="83"/>
    </row>
    <row r="30" spans="2:12" ht="17.45" customHeight="1" x14ac:dyDescent="0.25">
      <c r="B30" s="181"/>
      <c r="C30" s="182"/>
      <c r="D30" s="183" t="s">
        <v>110</v>
      </c>
      <c r="E30" s="266">
        <v>107889.81931938947</v>
      </c>
      <c r="F30" s="298">
        <v>98553.450811422023</v>
      </c>
      <c r="G30" s="111"/>
      <c r="H30" s="152">
        <v>9336.3685079674469</v>
      </c>
      <c r="I30" s="153">
        <v>9.473405985379646</v>
      </c>
      <c r="J30" s="83"/>
      <c r="K30" s="83"/>
    </row>
    <row r="31" spans="2:12" ht="19.5" customHeight="1" x14ac:dyDescent="0.25">
      <c r="B31" s="117"/>
      <c r="C31" s="260" t="s">
        <v>111</v>
      </c>
      <c r="D31" s="260"/>
      <c r="E31" s="112"/>
      <c r="F31" s="297"/>
      <c r="G31" s="111"/>
      <c r="H31" s="152"/>
      <c r="I31" s="153"/>
      <c r="J31" s="83"/>
      <c r="K31" s="83"/>
    </row>
    <row r="32" spans="2:12" x14ac:dyDescent="0.25">
      <c r="B32" s="181"/>
      <c r="C32" s="186" t="s">
        <v>112</v>
      </c>
      <c r="D32" s="182"/>
      <c r="E32" s="131">
        <v>29760.311660080319</v>
      </c>
      <c r="F32" s="297">
        <v>30566.331584093903</v>
      </c>
      <c r="G32" s="111"/>
      <c r="H32" s="152">
        <v>-806.01992401358439</v>
      </c>
      <c r="I32" s="153">
        <v>-2.6369534132549277</v>
      </c>
      <c r="J32" s="83"/>
      <c r="K32" s="83"/>
    </row>
    <row r="33" spans="2:11" x14ac:dyDescent="0.25">
      <c r="B33" s="181"/>
      <c r="C33" s="182" t="s">
        <v>113</v>
      </c>
      <c r="D33" s="182"/>
      <c r="E33" s="131">
        <v>981.95826724000005</v>
      </c>
      <c r="F33" s="297">
        <v>981.95826724000005</v>
      </c>
      <c r="G33" s="111"/>
      <c r="H33" s="152">
        <v>0</v>
      </c>
      <c r="I33" s="153">
        <v>0</v>
      </c>
      <c r="J33" s="83"/>
      <c r="K33" s="83"/>
    </row>
    <row r="34" spans="2:11" x14ac:dyDescent="0.25">
      <c r="B34" s="181"/>
      <c r="C34" s="182" t="s">
        <v>114</v>
      </c>
      <c r="D34" s="182"/>
      <c r="E34" s="131">
        <v>107112.78141586151</v>
      </c>
      <c r="F34" s="297">
        <v>105595.80960539746</v>
      </c>
      <c r="G34" s="111"/>
      <c r="H34" s="152">
        <v>1516.9718104640488</v>
      </c>
      <c r="I34" s="153">
        <v>1.4365833418322538</v>
      </c>
      <c r="J34" s="83"/>
      <c r="K34" s="83"/>
    </row>
    <row r="35" spans="2:11" x14ac:dyDescent="0.25">
      <c r="B35" s="181"/>
      <c r="C35" s="182" t="s">
        <v>115</v>
      </c>
      <c r="D35" s="182"/>
      <c r="E35" s="131">
        <v>12282.047871638371</v>
      </c>
      <c r="F35" s="297">
        <v>10276.08873426048</v>
      </c>
      <c r="G35" s="111"/>
      <c r="H35" s="152">
        <v>2005.9591373778912</v>
      </c>
      <c r="I35" s="153">
        <v>19.520648266592168</v>
      </c>
      <c r="J35" s="83"/>
      <c r="K35" s="83"/>
    </row>
    <row r="36" spans="2:11" x14ac:dyDescent="0.25">
      <c r="B36" s="181"/>
      <c r="C36" s="182"/>
      <c r="D36" s="183" t="s">
        <v>116</v>
      </c>
      <c r="E36" s="266">
        <v>150137.09921482019</v>
      </c>
      <c r="F36" s="298">
        <v>147420.18819099182</v>
      </c>
      <c r="G36" s="111"/>
      <c r="H36" s="152">
        <v>2716.9110238283756</v>
      </c>
      <c r="I36" s="153">
        <v>1.8429708014674695</v>
      </c>
      <c r="J36" s="83"/>
      <c r="K36" s="83"/>
    </row>
    <row r="37" spans="2:11" x14ac:dyDescent="0.25">
      <c r="B37" s="184"/>
      <c r="C37" s="259"/>
      <c r="D37" s="258"/>
      <c r="E37" s="113"/>
      <c r="F37" s="300"/>
      <c r="G37" s="111"/>
      <c r="H37" s="152"/>
      <c r="I37" s="153"/>
      <c r="J37" s="83"/>
      <c r="K37" s="83"/>
    </row>
    <row r="38" spans="2:11" x14ac:dyDescent="0.25">
      <c r="B38" s="185"/>
      <c r="C38" s="259" t="s">
        <v>117</v>
      </c>
      <c r="D38" s="187"/>
      <c r="E38" s="266">
        <v>258026.91853420966</v>
      </c>
      <c r="F38" s="298">
        <v>245973.63900241384</v>
      </c>
      <c r="G38" s="111"/>
      <c r="H38" s="155">
        <v>12053.279531795823</v>
      </c>
      <c r="I38" s="156">
        <v>4.9002322284127153</v>
      </c>
      <c r="J38" s="83"/>
      <c r="K38" s="83"/>
    </row>
    <row r="39" spans="2:1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5">
      <c r="E40" s="219"/>
      <c r="F40" s="219"/>
    </row>
    <row r="41" spans="2:11" x14ac:dyDescent="0.25">
      <c r="E41" s="31"/>
      <c r="F41" s="31"/>
      <c r="I41" s="33"/>
    </row>
    <row r="42" spans="2:11" x14ac:dyDescent="0.25">
      <c r="I42" s="25"/>
    </row>
    <row r="43" spans="2:11" x14ac:dyDescent="0.25">
      <c r="E43" s="22"/>
      <c r="F43" s="22"/>
      <c r="I43" s="33"/>
    </row>
    <row r="44" spans="2:11" x14ac:dyDescent="0.25">
      <c r="F44" s="16"/>
    </row>
    <row r="45" spans="2:11" x14ac:dyDescent="0.25">
      <c r="E45" s="25"/>
    </row>
    <row r="46" spans="2:11" x14ac:dyDescent="0.25">
      <c r="F46" s="16"/>
      <c r="G46" s="25"/>
      <c r="I46" s="25"/>
      <c r="K46" s="25"/>
    </row>
    <row r="47" spans="2:11" x14ac:dyDescent="0.25">
      <c r="E47" s="16"/>
    </row>
    <row r="49" spans="5:11" x14ac:dyDescent="0.25">
      <c r="E49" s="21"/>
      <c r="G49" s="25"/>
      <c r="I49" s="25"/>
      <c r="K49" s="25"/>
    </row>
    <row r="50" spans="5:11" x14ac:dyDescent="0.25">
      <c r="E50" s="21"/>
    </row>
    <row r="51" spans="5:11" x14ac:dyDescent="0.25">
      <c r="E51" s="21"/>
    </row>
    <row r="52" spans="5:11" x14ac:dyDescent="0.25">
      <c r="E52" s="21"/>
      <c r="G52" s="25"/>
      <c r="I52" s="25"/>
      <c r="K52" s="25"/>
    </row>
    <row r="53" spans="5:11" x14ac:dyDescent="0.25">
      <c r="E53" s="16"/>
    </row>
    <row r="55" spans="5:11" x14ac:dyDescent="0.25">
      <c r="E55" s="16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7"/>
  <sheetViews>
    <sheetView showGridLines="0" topLeftCell="A11" zoomScale="130" zoomScaleNormal="130" workbookViewId="0">
      <selection activeCell="D26" sqref="D26"/>
    </sheetView>
  </sheetViews>
  <sheetFormatPr baseColWidth="10" defaultColWidth="11.42578125" defaultRowHeight="15" outlineLevelRow="2" x14ac:dyDescent="0.25"/>
  <cols>
    <col min="1" max="1" width="5.140625" customWidth="1"/>
    <col min="2" max="2" width="1.28515625" customWidth="1"/>
    <col min="3" max="3" width="5.42578125" customWidth="1"/>
    <col min="6" max="6" width="32" customWidth="1"/>
    <col min="7" max="7" width="14" bestFit="1" customWidth="1"/>
    <col min="8" max="8" width="14.140625" bestFit="1" customWidth="1"/>
    <col min="9" max="9" width="1.28515625" customWidth="1"/>
    <col min="10" max="10" width="5.140625" customWidth="1"/>
    <col min="11" max="11" width="11.42578125" customWidth="1"/>
  </cols>
  <sheetData>
    <row r="1" spans="2:13" ht="23.25" x14ac:dyDescent="0.35">
      <c r="B1" s="417" t="s">
        <v>57</v>
      </c>
      <c r="C1" s="417"/>
      <c r="D1" s="417"/>
      <c r="E1" s="417"/>
      <c r="F1" s="417"/>
      <c r="G1" s="417"/>
      <c r="H1" s="417"/>
      <c r="I1" s="417"/>
      <c r="J1" s="52"/>
      <c r="K1" s="52"/>
    </row>
    <row r="2" spans="2:13" ht="20.25" x14ac:dyDescent="0.3">
      <c r="B2" s="418" t="s">
        <v>118</v>
      </c>
      <c r="C2" s="418"/>
      <c r="D2" s="418"/>
      <c r="E2" s="418"/>
      <c r="F2" s="418"/>
      <c r="G2" s="418"/>
      <c r="H2" s="418"/>
      <c r="I2" s="418"/>
      <c r="J2" s="52"/>
      <c r="K2" s="52"/>
    </row>
    <row r="3" spans="2:13" ht="24" customHeight="1" x14ac:dyDescent="0.25">
      <c r="B3" s="415" t="s">
        <v>59</v>
      </c>
      <c r="C3" s="415"/>
      <c r="D3" s="415"/>
      <c r="E3" s="415"/>
      <c r="F3" s="415"/>
      <c r="G3" s="415"/>
      <c r="H3" s="415"/>
      <c r="I3" s="415"/>
      <c r="J3" s="276"/>
      <c r="K3" s="52"/>
    </row>
    <row r="4" spans="2:13" ht="12.95" hidden="1" customHeight="1" x14ac:dyDescent="0.25">
      <c r="B4" s="79"/>
      <c r="C4" s="79"/>
      <c r="D4" s="79"/>
      <c r="E4" s="79"/>
      <c r="F4" s="79"/>
      <c r="G4" s="80"/>
      <c r="H4" s="80"/>
      <c r="I4" s="79"/>
      <c r="J4" s="81"/>
      <c r="K4" s="81"/>
    </row>
    <row r="5" spans="2:13" ht="6" customHeight="1" x14ac:dyDescent="0.25">
      <c r="B5" s="52"/>
      <c r="C5" s="70"/>
      <c r="D5" s="52"/>
      <c r="E5" s="52"/>
      <c r="F5" s="52"/>
      <c r="G5" s="52"/>
      <c r="H5" s="52"/>
      <c r="I5" s="52"/>
      <c r="J5" s="52"/>
      <c r="K5" s="52"/>
    </row>
    <row r="6" spans="2:13" ht="15.75" customHeight="1" x14ac:dyDescent="0.25">
      <c r="B6" s="210"/>
      <c r="C6" s="213"/>
      <c r="D6" s="210"/>
      <c r="E6" s="210"/>
      <c r="F6" s="210"/>
      <c r="G6" s="416" t="s">
        <v>119</v>
      </c>
      <c r="H6" s="416" t="s">
        <v>120</v>
      </c>
      <c r="I6" s="51"/>
      <c r="J6" s="52"/>
      <c r="K6" s="52"/>
    </row>
    <row r="7" spans="2:13" x14ac:dyDescent="0.25">
      <c r="B7" s="208"/>
      <c r="C7" s="208"/>
      <c r="D7" s="208"/>
      <c r="E7" s="208"/>
      <c r="F7" s="208"/>
      <c r="G7" s="341">
        <v>2021</v>
      </c>
      <c r="H7" s="341">
        <v>2020</v>
      </c>
      <c r="I7" s="51"/>
      <c r="J7" s="52"/>
      <c r="K7" s="52"/>
    </row>
    <row r="8" spans="2:13" ht="24" customHeight="1" x14ac:dyDescent="0.25">
      <c r="B8" s="158"/>
      <c r="C8" s="188" t="s">
        <v>121</v>
      </c>
      <c r="D8" s="169"/>
      <c r="E8" s="169"/>
      <c r="F8" s="162"/>
      <c r="G8" s="133">
        <v>22072.397556082557</v>
      </c>
      <c r="H8" s="133">
        <v>18000.738027512209</v>
      </c>
      <c r="I8" s="51"/>
      <c r="J8" s="52"/>
      <c r="K8" s="52"/>
      <c r="M8" s="16"/>
    </row>
    <row r="9" spans="2:13" x14ac:dyDescent="0.25">
      <c r="B9" s="158"/>
      <c r="C9" s="189"/>
      <c r="D9" s="169"/>
      <c r="E9" s="169"/>
      <c r="F9" s="162"/>
      <c r="G9" s="323"/>
      <c r="H9" s="324"/>
      <c r="I9" s="51"/>
      <c r="J9" s="52"/>
      <c r="K9" s="52"/>
    </row>
    <row r="10" spans="2:13" x14ac:dyDescent="0.25">
      <c r="B10" s="158"/>
      <c r="C10" s="169"/>
      <c r="D10" s="169" t="s">
        <v>122</v>
      </c>
      <c r="E10" s="169"/>
      <c r="F10" s="162"/>
      <c r="G10" s="124">
        <v>9500.4149439685825</v>
      </c>
      <c r="H10" s="124">
        <v>9623.6480840318945</v>
      </c>
      <c r="I10" s="51"/>
      <c r="J10" s="52"/>
      <c r="K10" s="52"/>
    </row>
    <row r="11" spans="2:13" x14ac:dyDescent="0.25">
      <c r="B11" s="158"/>
      <c r="C11" s="169"/>
      <c r="D11" s="169" t="s">
        <v>123</v>
      </c>
      <c r="E11" s="169"/>
      <c r="F11" s="162"/>
      <c r="G11" s="124">
        <v>371.48950633974141</v>
      </c>
      <c r="H11" s="124">
        <v>257.81291480133541</v>
      </c>
      <c r="I11" s="51"/>
      <c r="J11" s="52"/>
      <c r="K11" s="52"/>
    </row>
    <row r="12" spans="2:13" x14ac:dyDescent="0.25">
      <c r="B12" s="158"/>
      <c r="C12" s="169"/>
      <c r="D12" s="169" t="s">
        <v>124</v>
      </c>
      <c r="E12" s="169"/>
      <c r="F12" s="162"/>
      <c r="G12" s="124">
        <v>2921.5014678882335</v>
      </c>
      <c r="H12" s="124">
        <v>2956.8649999999998</v>
      </c>
      <c r="I12" s="51"/>
      <c r="J12" s="52"/>
      <c r="K12" s="52"/>
    </row>
    <row r="13" spans="2:13" x14ac:dyDescent="0.25">
      <c r="B13" s="158"/>
      <c r="C13" s="169"/>
      <c r="D13" s="169" t="s">
        <v>125</v>
      </c>
      <c r="E13" s="169"/>
      <c r="F13" s="162"/>
      <c r="G13" s="124">
        <v>895.59845870550907</v>
      </c>
      <c r="H13" s="124">
        <v>2912.0131259681416</v>
      </c>
      <c r="I13" s="51"/>
      <c r="J13" s="52"/>
      <c r="K13" s="52"/>
    </row>
    <row r="14" spans="2:13" x14ac:dyDescent="0.25">
      <c r="B14" s="158"/>
      <c r="C14" s="169"/>
      <c r="D14" s="169"/>
      <c r="E14" s="169"/>
      <c r="F14" s="162"/>
      <c r="G14" s="325"/>
      <c r="H14" s="326"/>
      <c r="I14" s="51"/>
      <c r="J14" s="52"/>
      <c r="K14" s="52"/>
    </row>
    <row r="15" spans="2:13" x14ac:dyDescent="0.25">
      <c r="B15" s="158"/>
      <c r="C15" s="190" t="s">
        <v>126</v>
      </c>
      <c r="D15" s="189"/>
      <c r="E15" s="189"/>
      <c r="F15" s="191"/>
      <c r="G15" s="327">
        <v>35761.401932984627</v>
      </c>
      <c r="H15" s="327">
        <v>33751.077152313577</v>
      </c>
      <c r="I15" s="51"/>
      <c r="J15" s="52"/>
      <c r="K15" s="52"/>
      <c r="L15" s="52"/>
      <c r="M15" s="16"/>
    </row>
    <row r="16" spans="2:13" x14ac:dyDescent="0.25">
      <c r="B16" s="158"/>
      <c r="C16" s="169"/>
      <c r="D16" s="169" t="s">
        <v>127</v>
      </c>
      <c r="E16" s="169"/>
      <c r="F16" s="162"/>
      <c r="G16" s="124">
        <v>-4692.306722283216</v>
      </c>
      <c r="H16" s="124">
        <v>-4719.7258058577409</v>
      </c>
      <c r="I16" s="51"/>
      <c r="J16" s="52"/>
      <c r="K16" s="52"/>
    </row>
    <row r="17" spans="2:13" x14ac:dyDescent="0.25">
      <c r="B17" s="158"/>
      <c r="C17" s="190" t="s">
        <v>128</v>
      </c>
      <c r="D17" s="169"/>
      <c r="E17" s="169"/>
      <c r="F17" s="162"/>
      <c r="G17" s="327">
        <v>31069.095210701409</v>
      </c>
      <c r="H17" s="327">
        <v>29031.351346455835</v>
      </c>
      <c r="I17" s="51"/>
      <c r="J17" s="52"/>
      <c r="K17" s="52"/>
      <c r="L17" s="52"/>
      <c r="M17" s="16"/>
    </row>
    <row r="18" spans="2:13" x14ac:dyDescent="0.25">
      <c r="B18" s="158"/>
      <c r="C18" s="169"/>
      <c r="D18" s="169"/>
      <c r="E18" s="169"/>
      <c r="F18" s="162"/>
      <c r="G18" s="328"/>
      <c r="H18" s="124"/>
      <c r="I18" s="51"/>
      <c r="J18" s="52"/>
      <c r="K18" s="52"/>
    </row>
    <row r="19" spans="2:13" x14ac:dyDescent="0.25">
      <c r="B19" s="158"/>
      <c r="C19" s="169" t="s">
        <v>129</v>
      </c>
      <c r="D19" s="169"/>
      <c r="E19" s="169"/>
      <c r="F19" s="162"/>
      <c r="G19" s="328"/>
      <c r="H19" s="124"/>
      <c r="I19" s="51"/>
      <c r="J19" s="52"/>
      <c r="K19" s="52"/>
    </row>
    <row r="20" spans="2:13" x14ac:dyDescent="0.25">
      <c r="B20" s="158"/>
      <c r="C20" s="169"/>
      <c r="D20" s="169" t="s">
        <v>130</v>
      </c>
      <c r="E20" s="169"/>
      <c r="F20" s="162"/>
      <c r="G20" s="124">
        <v>-8711.7580872345534</v>
      </c>
      <c r="H20" s="124">
        <v>-5823.617073529862</v>
      </c>
      <c r="I20" s="51"/>
      <c r="J20" s="52"/>
      <c r="K20" s="52"/>
      <c r="M20" s="16"/>
    </row>
    <row r="21" spans="2:13" x14ac:dyDescent="0.25">
      <c r="B21" s="158"/>
      <c r="C21" s="169"/>
      <c r="D21" s="169"/>
      <c r="E21" s="169"/>
      <c r="F21" s="162"/>
      <c r="G21" s="328"/>
      <c r="H21" s="124"/>
      <c r="I21" s="51"/>
      <c r="J21" s="52"/>
      <c r="K21" s="52"/>
    </row>
    <row r="22" spans="2:13" x14ac:dyDescent="0.25">
      <c r="B22" s="158"/>
      <c r="C22" s="169" t="s">
        <v>131</v>
      </c>
      <c r="D22" s="169"/>
      <c r="E22" s="169"/>
      <c r="F22" s="162"/>
      <c r="G22" s="328"/>
      <c r="H22" s="124"/>
      <c r="I22" s="51"/>
      <c r="J22" s="52"/>
      <c r="K22" s="52"/>
    </row>
    <row r="23" spans="2:13" outlineLevel="1" x14ac:dyDescent="0.25">
      <c r="B23" s="158"/>
      <c r="C23" s="169"/>
      <c r="D23" s="169" t="s">
        <v>132</v>
      </c>
      <c r="E23" s="169"/>
      <c r="F23" s="162"/>
      <c r="G23" s="124">
        <v>-12200.62328729</v>
      </c>
      <c r="H23" s="124">
        <v>-9501.7888275200003</v>
      </c>
      <c r="I23" s="51"/>
      <c r="J23" s="52"/>
      <c r="K23" s="52"/>
    </row>
    <row r="24" spans="2:13" x14ac:dyDescent="0.25">
      <c r="B24" s="158"/>
      <c r="C24" s="169"/>
      <c r="D24" s="169" t="s">
        <v>133</v>
      </c>
      <c r="E24" s="169"/>
      <c r="F24" s="162"/>
      <c r="G24" s="124">
        <v>-1311.69448046</v>
      </c>
      <c r="H24" s="124">
        <v>-107.84966011</v>
      </c>
      <c r="I24" s="51"/>
      <c r="J24" s="52"/>
      <c r="K24" s="52"/>
    </row>
    <row r="25" spans="2:13" x14ac:dyDescent="0.25">
      <c r="B25" s="158"/>
      <c r="C25" s="169"/>
      <c r="D25" s="169" t="s">
        <v>134</v>
      </c>
      <c r="E25" s="169"/>
      <c r="F25" s="162"/>
      <c r="G25" s="124">
        <v>-135.50263142766244</v>
      </c>
      <c r="H25" s="124">
        <v>-4239.8549999999996</v>
      </c>
      <c r="I25" s="51"/>
      <c r="J25" s="52"/>
      <c r="K25" s="52"/>
    </row>
    <row r="26" spans="2:13" x14ac:dyDescent="0.25">
      <c r="B26" s="158"/>
      <c r="C26" s="169"/>
      <c r="D26" s="169" t="s">
        <v>135</v>
      </c>
      <c r="E26" s="169"/>
      <c r="F26" s="162"/>
      <c r="G26" s="124">
        <v>-3802.0335048786897</v>
      </c>
      <c r="H26" s="124">
        <v>-3856.6129999999998</v>
      </c>
      <c r="I26" s="51"/>
      <c r="J26" s="52"/>
      <c r="K26" s="52"/>
    </row>
    <row r="27" spans="2:13" hidden="1" outlineLevel="1" x14ac:dyDescent="0.25">
      <c r="B27" s="158"/>
      <c r="C27" s="169"/>
      <c r="D27" s="169" t="s">
        <v>136</v>
      </c>
      <c r="E27" s="169"/>
      <c r="F27" s="162"/>
      <c r="G27" s="124">
        <v>0</v>
      </c>
      <c r="H27" s="124">
        <v>0</v>
      </c>
      <c r="I27" s="51"/>
      <c r="J27" s="52"/>
      <c r="K27" s="52"/>
    </row>
    <row r="28" spans="2:13" outlineLevel="2" x14ac:dyDescent="0.25">
      <c r="B28" s="158"/>
      <c r="C28" s="169"/>
      <c r="D28" s="169" t="s">
        <v>137</v>
      </c>
      <c r="E28" s="169"/>
      <c r="F28" s="162"/>
      <c r="G28" s="124">
        <v>-591.43311007307443</v>
      </c>
      <c r="H28" s="124">
        <v>-616.05513364756587</v>
      </c>
      <c r="I28" s="51"/>
      <c r="J28" s="52"/>
      <c r="K28" s="52"/>
    </row>
    <row r="29" spans="2:13" x14ac:dyDescent="0.25">
      <c r="B29" s="158"/>
      <c r="C29" s="190" t="s">
        <v>138</v>
      </c>
      <c r="D29" s="189"/>
      <c r="E29" s="189"/>
      <c r="F29" s="191"/>
      <c r="G29" s="327">
        <v>-18041.287014129426</v>
      </c>
      <c r="H29" s="327">
        <v>-18322.161621277566</v>
      </c>
      <c r="I29" s="51"/>
      <c r="J29" s="52"/>
      <c r="K29" s="52"/>
      <c r="L29" s="52"/>
      <c r="M29" s="16"/>
    </row>
    <row r="30" spans="2:13" x14ac:dyDescent="0.25">
      <c r="B30" s="158"/>
      <c r="C30" s="169"/>
      <c r="D30" s="169"/>
      <c r="E30" s="169"/>
      <c r="F30" s="162"/>
      <c r="G30" s="325"/>
      <c r="H30" s="326"/>
      <c r="I30" s="51"/>
      <c r="J30" s="52"/>
      <c r="K30" s="52"/>
    </row>
    <row r="31" spans="2:13" x14ac:dyDescent="0.25">
      <c r="B31" s="158"/>
      <c r="C31" s="169" t="s">
        <v>139</v>
      </c>
      <c r="D31" s="169"/>
      <c r="E31" s="169"/>
      <c r="F31" s="162"/>
      <c r="G31" s="124">
        <v>4316.0501093374296</v>
      </c>
      <c r="H31" s="124">
        <v>4885.5723741502561</v>
      </c>
      <c r="I31" s="51"/>
      <c r="J31" s="52"/>
      <c r="K31" s="52"/>
      <c r="L31" s="52"/>
      <c r="M31" s="16"/>
    </row>
    <row r="32" spans="2:13" x14ac:dyDescent="0.25">
      <c r="B32" s="158"/>
      <c r="C32" s="169" t="s">
        <v>140</v>
      </c>
      <c r="D32" s="169"/>
      <c r="E32" s="169"/>
      <c r="F32" s="162"/>
      <c r="G32" s="124">
        <v>465.22140474168538</v>
      </c>
      <c r="H32" s="124">
        <v>398.84890499171865</v>
      </c>
      <c r="I32" s="51"/>
      <c r="J32" s="52"/>
      <c r="K32" s="52"/>
      <c r="M32" s="16"/>
    </row>
    <row r="33" spans="2:13" x14ac:dyDescent="0.25">
      <c r="B33" s="158"/>
      <c r="C33" s="169"/>
      <c r="D33" s="169"/>
      <c r="E33" s="169"/>
      <c r="F33" s="162"/>
      <c r="G33" s="325"/>
      <c r="H33" s="326"/>
      <c r="I33" s="51"/>
      <c r="J33" s="52"/>
      <c r="K33" s="52"/>
    </row>
    <row r="34" spans="2:13" x14ac:dyDescent="0.25">
      <c r="B34" s="158"/>
      <c r="C34" s="190" t="s">
        <v>141</v>
      </c>
      <c r="D34" s="189"/>
      <c r="E34" s="189"/>
      <c r="F34" s="191"/>
      <c r="G34" s="327">
        <v>27335.701722777376</v>
      </c>
      <c r="H34" s="327">
        <v>22051.280456895947</v>
      </c>
      <c r="I34" s="51"/>
      <c r="J34" s="52"/>
      <c r="K34" s="52"/>
    </row>
    <row r="35" spans="2:13" x14ac:dyDescent="0.25">
      <c r="B35" s="161"/>
      <c r="C35" s="261" t="s">
        <v>142</v>
      </c>
      <c r="D35" s="192"/>
      <c r="E35" s="192"/>
      <c r="F35" s="193"/>
      <c r="G35" s="327">
        <v>32116.973236856491</v>
      </c>
      <c r="H35" s="327">
        <v>27335.701736037921</v>
      </c>
      <c r="I35" s="51"/>
      <c r="J35" s="52"/>
      <c r="K35" s="52"/>
      <c r="L35" s="52"/>
      <c r="M35" s="16"/>
    </row>
    <row r="36" spans="2:13" ht="6" customHeight="1" x14ac:dyDescent="0.25">
      <c r="B36" s="52"/>
      <c r="C36" s="115"/>
      <c r="D36" s="115"/>
      <c r="E36" s="115"/>
      <c r="F36" s="115"/>
      <c r="G36" s="51"/>
      <c r="H36" s="51"/>
      <c r="I36" s="51"/>
      <c r="J36" s="52"/>
      <c r="K36" s="52"/>
    </row>
    <row r="37" spans="2:13" x14ac:dyDescent="0.25">
      <c r="B37" s="52"/>
      <c r="C37" s="52"/>
      <c r="D37" s="52"/>
      <c r="E37" s="52"/>
      <c r="F37" s="52"/>
      <c r="G37" s="82"/>
      <c r="H37" s="52"/>
      <c r="I37" s="52"/>
      <c r="J37" s="52"/>
      <c r="K37" s="52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2"/>
  <sheetViews>
    <sheetView showGridLines="0" workbookViewId="0">
      <selection activeCell="I21" sqref="I21"/>
    </sheetView>
  </sheetViews>
  <sheetFormatPr baseColWidth="10" defaultColWidth="11.42578125" defaultRowHeight="15" x14ac:dyDescent="0.25"/>
  <cols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11" width="9.42578125" customWidth="1"/>
    <col min="12" max="12" width="3.140625" bestFit="1" customWidth="1"/>
    <col min="13" max="14" width="9.42578125" customWidth="1"/>
  </cols>
  <sheetData>
    <row r="2" spans="2:14" ht="23.25" x14ac:dyDescent="0.35">
      <c r="B2" s="417" t="s">
        <v>143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354"/>
    </row>
    <row r="3" spans="2:14" ht="9.75" customHeight="1" x14ac:dyDescent="0.25"/>
    <row r="4" spans="2:14" x14ac:dyDescent="0.25">
      <c r="C4" s="341">
        <v>2021</v>
      </c>
      <c r="D4" s="341">
        <v>2022</v>
      </c>
      <c r="E4" s="341">
        <v>2023</v>
      </c>
      <c r="F4" s="341">
        <v>2024</v>
      </c>
      <c r="G4" s="341">
        <v>2025</v>
      </c>
      <c r="H4" s="341">
        <v>2026</v>
      </c>
      <c r="I4" s="341">
        <v>2027</v>
      </c>
      <c r="J4" s="341">
        <v>2028</v>
      </c>
      <c r="K4" s="341">
        <v>2029</v>
      </c>
      <c r="L4" s="341" t="s">
        <v>144</v>
      </c>
      <c r="M4" s="341">
        <v>2032</v>
      </c>
      <c r="N4" s="341" t="s">
        <v>145</v>
      </c>
    </row>
    <row r="5" spans="2:14" x14ac:dyDescent="0.25">
      <c r="B5" s="189" t="s">
        <v>146</v>
      </c>
      <c r="C5" s="134">
        <v>0</v>
      </c>
      <c r="D5" s="134">
        <v>7512.3533692725841</v>
      </c>
      <c r="E5" s="134">
        <v>5921.7503853865701</v>
      </c>
      <c r="F5" s="134">
        <v>5253.5461027903475</v>
      </c>
      <c r="G5" s="134">
        <v>4172.9760928516698</v>
      </c>
      <c r="H5" s="134">
        <v>2491.3296021499104</v>
      </c>
      <c r="I5" s="134">
        <v>6324.8400944987552</v>
      </c>
      <c r="J5" s="134">
        <v>2997.554547155808</v>
      </c>
      <c r="K5" s="134">
        <v>8199.5906430779214</v>
      </c>
      <c r="L5" s="134"/>
      <c r="M5" s="134">
        <v>8199.5906430779214</v>
      </c>
      <c r="N5" s="134">
        <v>51073.531480261488</v>
      </c>
    </row>
    <row r="6" spans="2:14" x14ac:dyDescent="0.25">
      <c r="B6" s="342" t="s">
        <v>147</v>
      </c>
      <c r="C6" s="340">
        <v>0</v>
      </c>
      <c r="D6" s="340">
        <v>0.14708897449505526</v>
      </c>
      <c r="E6" s="340">
        <v>0.11594558303991889</v>
      </c>
      <c r="F6" s="340">
        <v>0.10286240153220456</v>
      </c>
      <c r="G6" s="340">
        <v>8.1705258514665466E-2</v>
      </c>
      <c r="H6" s="340">
        <v>4.877927039591419E-2</v>
      </c>
      <c r="I6" s="340">
        <v>0.12383792369914995</v>
      </c>
      <c r="J6" s="340">
        <v>5.8690959099123197E-2</v>
      </c>
      <c r="K6" s="340">
        <v>0.16054481461198425</v>
      </c>
      <c r="L6" s="134"/>
      <c r="M6" s="340">
        <v>0.16054481461198425</v>
      </c>
      <c r="N6" s="340">
        <v>1</v>
      </c>
    </row>
    <row r="9" spans="2:14" x14ac:dyDescent="0.25">
      <c r="B9" s="189" t="s">
        <v>148</v>
      </c>
      <c r="C9" s="341" t="s">
        <v>149</v>
      </c>
      <c r="D9" s="341" t="s">
        <v>150</v>
      </c>
      <c r="E9" s="341" t="s">
        <v>151</v>
      </c>
    </row>
    <row r="10" spans="2:14" x14ac:dyDescent="0.25">
      <c r="B10" s="342" t="s">
        <v>152</v>
      </c>
      <c r="C10" s="134" t="s">
        <v>153</v>
      </c>
      <c r="D10" s="134" t="s">
        <v>154</v>
      </c>
      <c r="E10" s="134" t="s">
        <v>155</v>
      </c>
    </row>
    <row r="11" spans="2:14" x14ac:dyDescent="0.25">
      <c r="B11" s="342" t="s">
        <v>156</v>
      </c>
      <c r="C11" s="340" t="s">
        <v>157</v>
      </c>
      <c r="D11" s="340" t="s">
        <v>158</v>
      </c>
      <c r="E11" s="134" t="s">
        <v>159</v>
      </c>
    </row>
    <row r="12" spans="2:14" x14ac:dyDescent="0.25">
      <c r="B12" s="342" t="s">
        <v>160</v>
      </c>
      <c r="C12" s="340" t="s">
        <v>161</v>
      </c>
      <c r="D12" s="340" t="s">
        <v>162</v>
      </c>
      <c r="E12" s="134" t="s">
        <v>155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A46AC-4E58-4F25-9AE6-6FA48D224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ba39b0ab-ef74-44a7-aeab-462719b2de3f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e995a8-59dd-4a77-a4fb-5464fc5df98d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FX</vt:lpstr>
      <vt:lpstr>Segmentos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ORTIZ SANCHEZ PAMELA (MXSEJ)</cp:lastModifiedBy>
  <cp:revision/>
  <dcterms:created xsi:type="dcterms:W3CDTF">2011-07-21T06:06:21Z</dcterms:created>
  <dcterms:modified xsi:type="dcterms:W3CDTF">2022-02-15T13:17:21Z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</Properties>
</file>